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926" documentId="13_ncr:1_{F6CB121F-512D-4AA6-A0C1-0FB36C537598}" xr6:coauthVersionLast="47" xr6:coauthVersionMax="47" xr10:uidLastSave="{A206C78F-B777-4A58-8336-236145EB6BD5}"/>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<sst xmlns="http://schemas.openxmlformats.org/spreadsheetml/2006/main" count="178583" uniqueCount="39077">
  <si>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</si>
  <si>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</si>
  <si>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</si>
  <si>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</si>
  <si>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</si>
  <si>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</si>
  <si>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</si>
  <si>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</si>
  <si>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</si>
  <si>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</si>
  <si>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</si>
  <si>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</si>
  <si>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</si>
  <si>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</si>
  <si>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</si>
  <si>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</si>
  <si>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</si>
  <si>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</si>
  <si>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</si>
  <si>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</si>
  <si>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</si>
  <si>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</si>
  <si>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</si>
  <si>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</si>
  <si>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</si>
  <si>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</si>
  <si>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</si>
  <si>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</si>
  <si>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</si>
  <si>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</si>
  <si>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</si>
  <si>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</si>
  <si>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</si>
  <si>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</si>
  <si>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</si>
  <si>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</si>
  <si>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</si>
  <si>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</si>
  <si>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</si>
  <si>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</si>
  <si>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</si>
  <si>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</si>
  <si>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</si>
  <si>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</si>
  <si>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</si>
  <si>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</si>
  <si>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</si>
  <si>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</si>
  <si>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</si>
  <si>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</si>
  <si>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</si>
  <si>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</si>
  <si>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</si>
  <si>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</si>
  <si>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</si>
  <si>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</si>
  <si>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</si>
  <si>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</si>
  <si>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</si>
  <si>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</si>
  <si>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</si>
  <si>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</si>
  <si>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</si>
  <si>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</si>
  <si>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</si>
  <si>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</si>
  <si>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</si>
  <si>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</si>
  <si>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</si>
  <si>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</si>
  <si>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</si>
  <si>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</si>
  <si>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</si>
  <si>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</si>
  <si>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</si>
  <si>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</si>
  <si>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</si>
  <si>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</si>
  <si>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</si>
  <si>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</si>
  <si>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</si>
  <si>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</si>
  <si>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</si>
  <si>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</si>
  <si>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</si>
  <si>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</si>
  <si>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</si>
  <si>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</si>
  <si>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</si>
  <si>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</si>
  <si>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</si>
  <si>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</si>
  <si>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</si>
  <si>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</si>
  <si>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</si>
  <si>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</si>
  <si>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</si>
  <si>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</si>
  <si>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</si>
  <si>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</si>
  <si>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</si>
  <si>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</si>
  <si>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</si>
  <si>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</si>
  <si>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</si>
  <si>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</si>
  <si>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</si>
  <si>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</si>
  <si>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</si>
  <si>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</si>
  <si>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</si>
  <si>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</si>
  <si>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</si>
  <si>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</si>
  <si>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</si>
  <si>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</si>
  <si>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</si>
  <si>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</si>
  <si>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</si>
  <si>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</si>
  <si>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</si>
  <si>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</si>
  <si>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</si>
  <si>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</si>
  <si>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</si>
  <si>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</si>
  <si>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</si>
  <si>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</si>
  <si>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</si>
  <si>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</si>
  <si>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</si>
  <si>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</si>
  <si>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</si>
  <si>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</si>
  <si>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</si>
  <si>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</si>
  <si>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</si>
  <si>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</si>
  <si>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</si>
  <si>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</si>
  <si>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</si>
  <si>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</si>
  <si>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</si>
  <si>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</si>
  <si>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</si>
  <si>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</si>
  <si>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</si>
  <si>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</si>
  <si>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</si>
  <si>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</si>
  <si>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</si>
  <si>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</si>
  <si>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</si>
  <si>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</si>
  <si>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</si>
  <si>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</si>
  <si>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</si>
  <si>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</si>
  <si>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</si>
  <si>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</si>
  <si>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</si>
  <si>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</si>
  <si>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</si>
  <si>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</si>
  <si>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</si>
  <si>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</si>
  <si>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</si>
  <si>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</si>
  <si>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</si>
  <si>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</si>
  <si>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</si>
  <si>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</si>
  <si>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</si>
  <si>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</si>
  <si>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</si>
  <si>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</si>
  <si>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</si>
  <si>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</si>
  <si>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</si>
  <si>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</si>
  <si>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</si>
  <si>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</si>
  <si>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</si>
  <si>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</si>
  <si>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</si>
  <si>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</si>
  <si>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</si>
  <si>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</si>
  <si>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</si>
  <si>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</si>
  <si>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</si>
  <si>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</si>
  <si>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</si>
  <si>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</si>
  <si>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</si>
  <si>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</si>
  <si>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</si>
  <si>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</si>
  <si>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</si>
  <si>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</si>
  <si>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</si>
  <si>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</si>
  <si>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</si>
  <si>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</si>
  <si>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</si>
  <si>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</si>
  <si>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</si>
  <si>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</si>
  <si>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</si>
  <si>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</si>
  <si>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</si>
  <si>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</si>
  <si>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</si>
  <si>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</si>
  <si>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</si>
  <si>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</si>
  <si>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</si>
  <si>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</si>
  <si>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</si>
  <si>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</si>
  <si>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</si>
  <si>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</si>
  <si>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</si>
  <si>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</si>
  <si>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</si>
  <si>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</si>
  <si>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</si>
  <si>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</si>
  <si>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</si>
  <si>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</si>
  <si>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</si>
  <si>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</si>
  <si>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</si>
  <si>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</si>
  <si>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</si>
  <si>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</si>
  <si>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</si>
  <si>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</si>
  <si>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</si>
  <si>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</si>
  <si>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</si>
  <si>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</si>
  <si>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</si>
  <si>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</si>
  <si>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</si>
  <si>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</si>
  <si>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</si>
  <si>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</si>
  <si>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</si>
  <si>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</si>
  <si>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</si>
  <si>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</si>
  <si>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</si>
  <si>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</si>
  <si>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</si>
  <si>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</si>
  <si>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</si>
  <si>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</si>
  <si>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</si>
  <si>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</si>
  <si>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</si>
  <si>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</si>
  <si>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</si>
  <si>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</si>
  <si>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</si>
  <si>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</si>
  <si>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</si>
  <si>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</si>
  <si>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</si>
  <si>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</si>
  <si>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</si>
  <si>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</si>
  <si>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</si>
  <si>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</si>
  <si>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</si>
  <si>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</si>
  <si>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</si>
  <si>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</si>
  <si>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</si>
  <si>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</si>
  <si>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</si>
  <si>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</si>
  <si>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</si>
  <si>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</si>
  <si>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</si>
  <si>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</si>
  <si>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</si>
  <si>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</si>
  <si>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</si>
  <si>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</si>
  <si>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</si>
  <si>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</si>
  <si>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</si>
  <si>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</si>
  <si>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</si>
  <si>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</si>
  <si>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</si>
  <si>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</si>
  <si>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</si>
  <si>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</si>
  <si>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</si>
  <si>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</si>
  <si>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</si>
  <si>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</si>
  <si>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</si>
  <si>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</si>
  <si>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</si>
  <si>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</si>
  <si>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</si>
  <si>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</si>
  <si>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</si>
  <si>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</si>
  <si>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</si>
  <si>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</si>
  <si>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</si>
  <si>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</si>
  <si>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</si>
  <si>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</si>
  <si>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</si>
  <si>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</si>
  <si>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</si>
  <si>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</si>
  <si>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</si>
  <si>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</si>
  <si>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</si>
  <si>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</si>
  <si>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</si>
  <si>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</si>
  <si>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</si>
  <si>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</si>
  <si>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</si>
  <si>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</si>
  <si>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</si>
  <si>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</si>
  <si>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</si>
  <si>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</si>
  <si>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</si>
  <si>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</si>
  <si>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</si>
  <si>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</si>
  <si>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</si>
  <si>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</si>
  <si>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</si>
  <si>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</si>
  <si>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</si>
  <si>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</si>
  <si>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</si>
  <si>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</si>
  <si>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</si>
  <si>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</si>
  <si>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</si>
  <si>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</si>
  <si>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</si>
  <si>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</si>
  <si>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</si>
  <si>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</si>
  <si>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</si>
  <si>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</si>
  <si>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</si>
  <si>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</si>
  <si>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</si>
  <si>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</si>
  <si>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</si>
  <si>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</si>
  <si>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</si>
  <si>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</si>
  <si>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</si>
  <si>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</si>
  <si>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</si>
  <si>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</si>
  <si>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</si>
  <si>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</si>
  <si>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</si>
  <si>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</si>
  <si>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</si>
  <si>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</si>
  <si>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</si>
  <si>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</si>
  <si>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</si>
  <si>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</si>
  <si>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</si>
  <si>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</si>
  <si>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</si>
  <si>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</si>
  <si>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</si>
  <si>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</si>
  <si>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</si>
  <si>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</si>
  <si>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</si>
  <si>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</si>
  <si>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</si>
  <si>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</si>
  <si>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</si>
  <si>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</si>
  <si>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</si>
  <si>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</si>
  <si>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</si>
  <si>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</si>
  <si>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</si>
  <si>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</si>
  <si>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</si>
  <si>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</si>
  <si>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</si>
  <si>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</si>
  <si>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</si>
  <si>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</si>
  <si>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</si>
  <si>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</si>
  <si>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</si>
  <si>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</si>
  <si>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</si>
  <si>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</si>
  <si>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</si>
  <si>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</si>
  <si>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</si>
  <si>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</si>
  <si>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</si>
  <si>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</si>
  <si>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</si>
  <si>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</si>
  <si>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</si>
  <si>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</si>
  <si>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</si>
  <si>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</si>
  <si>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</si>
  <si>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</si>
  <si>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</si>
  <si>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</si>
  <si>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</si>
  <si>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</si>
  <si>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</si>
  <si>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</si>
  <si>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</si>
  <si>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</si>
  <si>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</si>
  <si>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</si>
  <si>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</si>
  <si>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</si>
  <si>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</si>
  <si>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</si>
  <si>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</si>
  <si>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</si>
  <si>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</si>
  <si>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</si>
  <si>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</si>
  <si>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</si>
  <si>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</si>
  <si>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</si>
  <si>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</si>
  <si>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</si>
  <si>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</si>
  <si>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</si>
  <si>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</si>
  <si>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</si>
  <si>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</si>
  <si>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</si>
  <si>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</si>
  <si>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</si>
  <si>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</si>
  <si>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</si>
  <si>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</si>
  <si>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</si>
  <si>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</si>
  <si>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</si>
  <si>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</si>
  <si>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</si>
  <si>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</si>
  <si>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</si>
  <si>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</si>
  <si>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</si>
  <si>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</si>
  <si>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</si>
  <si>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</si>
  <si>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</si>
  <si>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</si>
  <si>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</si>
  <si>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</si>
  <si>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</si>
  <si>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</si>
  <si>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</si>
  <si>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</si>
  <si>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</si>
  <si>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</si>
  <si>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</si>
  <si>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</si>
  <si>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</si>
  <si>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</si>
  <si>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</si>
  <si>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</si>
  <si>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</si>
  <si>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</si>
  <si>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</si>
  <si>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</si>
  <si>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</si>
  <si>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</si>
  <si>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</si>
  <si>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</si>
  <si>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</si>
  <si>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</si>
  <si>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</si>
  <si>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</si>
  <si>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</si>
  <si>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</si>
  <si>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</si>
  <si>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</si>
  <si>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</si>
  <si>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</si>
  <si>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</si>
  <si>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</si>
  <si>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</si>
  <si>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</si>
  <si>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</si>
  <si>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</si>
  <si>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</si>
  <si>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</si>
  <si>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</si>
  <si>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</si>
  <si>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</si>
  <si>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</si>
  <si>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</si>
  <si>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</si>
  <si>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</si>
  <si>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</si>
  <si>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</si>
  <si>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</si>
  <si>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</si>
  <si>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</si>
  <si>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</si>
  <si>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</si>
  <si>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</si>
  <si>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</si>
  <si>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</si>
  <si>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</si>
  <si>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</si>
  <si>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</si>
  <si>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</si>
  <si>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</si>
  <si>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</si>
  <si>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</si>
  <si>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</si>
  <si>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</si>
  <si>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</si>
  <si>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</si>
  <si>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</si>
  <si>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</si>
  <si>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</si>
  <si>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</si>
  <si>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</si>
  <si>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</si>
  <si>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</si>
  <si>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</si>
  <si>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</si>
  <si>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</si>
  <si>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</si>
  <si>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</si>
  <si>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</si>
  <si>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</si>
  <si>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</si>
  <si>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</si>
  <si>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</si>
  <si>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</si>
  <si>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</si>
  <si>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</si>
  <si>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</si>
  <si>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</si>
  <si>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</si>
  <si>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</si>
  <si>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</si>
  <si>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</si>
  <si>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</si>
  <si>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</si>
  <si>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</si>
  <si>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</si>
  <si>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</si>
  <si>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</si>
  <si>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</si>
  <si>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</si>
  <si>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</si>
  <si>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</si>
  <si>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</si>
  <si>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</si>
  <si>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</si>
  <si>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</si>
  <si>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</si>
  <si>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</si>
  <si>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</si>
  <si>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</si>
  <si>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</si>
  <si>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</si>
  <si>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</si>
  <si>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</si>
  <si>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</si>
  <si>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</si>
  <si>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</si>
  <si>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</si>
  <si>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</si>
  <si>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</si>
  <si>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</si>
  <si>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</si>
  <si>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</si>
  <si>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</si>
  <si>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</si>
  <si>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</si>
  <si>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</si>
  <si>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</si>
  <si>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</si>
  <si>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</si>
  <si>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</si>
  <si>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</si>
  <si>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</si>
  <si>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</si>
  <si>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</si>
  <si>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</si>
  <si>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</si>
  <si>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</si>
  <si>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</si>
  <si>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</si>
  <si>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</si>
  <si>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</si>
  <si>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</si>
  <si>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</si>
  <si>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</si>
  <si>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</si>
  <si>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</si>
  <si>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</si>
  <si>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</si>
  <si>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</si>
  <si>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</si>
  <si>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</si>
  <si>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</si>
  <si>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</si>
  <si>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</si>
  <si>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</si>
  <si>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</si>
  <si>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</si>
  <si>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</si>
  <si>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</si>
  <si>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</si>
  <si>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</si>
  <si>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</si>
  <si>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</si>
  <si>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</si>
  <si>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</si>
  <si>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</si>
  <si>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</si>
  <si>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</si>
  <si>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</si>
  <si>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</si>
  <si>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</si>
  <si>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</si>
  <si>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</si>
  <si>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</si>
  <si>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</si>
  <si>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</si>
  <si>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</si>
  <si>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</si>
  <si>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</si>
  <si>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</si>
  <si>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</si>
  <si>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</si>
  <si>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</si>
  <si>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</si>
  <si>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</si>
  <si>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</si>
  <si>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</si>
  <si>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</si>
  <si>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</si>
  <si>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</si>
  <si>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</si>
  <si>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</si>
  <si>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</si>
  <si>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</si>
  <si>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</si>
  <si>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</si>
  <si>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</si>
  <si>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</si>
  <si>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</si>
  <si>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</si>
  <si>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</si>
  <si>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</si>
  <si>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</si>
  <si>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</si>
  <si>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</si>
  <si>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</si>
  <si>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</si>
  <si>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</si>
  <si>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</si>
  <si>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</si>
  <si>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</si>
  <si>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</si>
  <si>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</si>
  <si>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</si>
  <si>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</si>
  <si>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</si>
  <si>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</si>
  <si>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</si>
  <si>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</si>
  <si>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</si>
  <si>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</si>
  <si>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</si>
  <si>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</si>
  <si>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</si>
  <si>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</si>
  <si>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</si>
  <si>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</si>
  <si>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</si>
  <si>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</si>
  <si>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</si>
  <si>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</si>
  <si>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</si>
  <si>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</si>
  <si>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</si>
  <si>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</si>
  <si>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</si>
  <si>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</si>
  <si>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</si>
  <si>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</si>
  <si>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</si>
  <si>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</si>
  <si>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</si>
  <si>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</si>
  <si>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</si>
  <si>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</si>
  <si>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</si>
  <si>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</si>
  <si>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</si>
  <si>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</si>
  <si>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</si>
  <si>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</si>
  <si>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</si>
  <si>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</si>
  <si>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</si>
  <si>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</si>
  <si>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</si>
  <si>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</si>
  <si>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</si>
  <si>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</si>
  <si>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</si>
  <si>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</si>
  <si>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</si>
  <si>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</si>
  <si>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</si>
  <si>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</si>
  <si>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</si>
  <si>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</si>
  <si>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</si>
  <si>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</si>
  <si>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</si>
  <si>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</si>
  <si>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</si>
  <si>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</si>
  <si>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</si>
  <si>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</si>
  <si>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</si>
  <si>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</si>
  <si>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</si>
  <si>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</si>
  <si>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</si>
  <si>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</si>
  <si>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</si>
  <si>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</si>
  <si>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</si>
  <si>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</si>
  <si>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</si>
  <si>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</si>
  <si>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</si>
  <si>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</si>
  <si>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</si>
  <si>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</si>
  <si>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</si>
  <si>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</si>
  <si>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</si>
  <si>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</si>
  <si>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</si>
  <si>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</si>
  <si>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</si>
  <si>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</si>
  <si>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</si>
  <si>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</si>
  <si>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</si>
  <si>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</si>
  <si>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</si>
  <si>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</si>
  <si>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</si>
  <si>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</si>
  <si>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</si>
  <si>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</si>
  <si>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</si>
  <si>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</si>
  <si>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</si>
  <si>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</si>
  <si>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</si>
  <si>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</si>
  <si>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</si>
  <si>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</si>
  <si>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</si>
  <si>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</si>
  <si>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</si>
  <si>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</si>
  <si>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</si>
  <si>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</si>
  <si>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</si>
  <si>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</si>
  <si>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</si>
  <si>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</si>
  <si>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</si>
  <si>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</si>
  <si>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</si>
  <si>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</si>
  <si>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</si>
  <si>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</si>
  <si>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</si>
  <si>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</si>
  <si>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</si>
  <si>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</si>
  <si>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</si>
  <si>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</si>
  <si>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</si>
  <si>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</si>
  <si>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</si>
  <si>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</si>
  <si>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</si>
  <si>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</si>
  <si>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</si>
  <si>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</si>
  <si>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</si>
  <si>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</si>
  <si>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</si>
  <si>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</si>
  <si>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</si>
  <si>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</si>
  <si>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</si>
  <si>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</si>
  <si>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</si>
  <si>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</si>
  <si>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</si>
  <si>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</si>
  <si>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</si>
  <si>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</si>
  <si>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</si>
  <si>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</si>
  <si>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</si>
  <si>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</si>
  <si>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</si>
  <si>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</si>
  <si>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</si>
  <si>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</si>
  <si>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</si>
  <si>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</si>
  <si>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</si>
  <si>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</si>
  <si>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</si>
  <si>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</si>
  <si>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</si>
  <si>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</si>
  <si>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</si>
  <si>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</si>
  <si>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</si>
  <si>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</si>
  <si>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</si>
  <si>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</si>
  <si>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</si>
  <si>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</si>
  <si>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</si>
  <si>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</si>
  <si>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</si>
  <si>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</si>
  <si>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</si>
  <si>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</si>
  <si>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</si>
  <si>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</si>
  <si>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</si>
  <si>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</si>
  <si>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</si>
  <si>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</si>
  <si>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</si>
  <si>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</si>
  <si>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</si>
  <si>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</si>
  <si>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</si>
  <si>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</si>
  <si>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</si>
  <si>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</si>
  <si>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</si>
  <si>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</si>
  <si>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</si>
  <si>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</si>
  <si>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</si>
  <si>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</si>
  <si>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</si>
  <si>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</si>
  <si>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</si>
  <si>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</si>
  <si>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</si>
  <si>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</si>
  <si>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</si>
  <si>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</si>
  <si>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</si>
  <si>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</si>
  <si>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</si>
  <si>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</si>
  <si>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</si>
  <si>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</si>
  <si>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</si>
  <si>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</si>
  <si>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</si>
  <si>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</si>
  <si>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</si>
  <si>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</si>
  <si>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</si>
  <si>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</si>
  <si>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</si>
  <si>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</si>
  <si>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</si>
  <si>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</si>
  <si>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</si>
  <si>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</si>
  <si>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</si>
  <si>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</si>
  <si>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</si>
  <si>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</si>
  <si>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</si>
  <si>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</si>
  <si>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</si>
  <si>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</si>
  <si>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</si>
  <si>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</si>
  <si>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</si>
  <si>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</si>
  <si>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</si>
  <si>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</si>
  <si>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</si>
  <si>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</si>
  <si>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</si>
  <si>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</si>
  <si>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</si>
  <si>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</si>
  <si>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</si>
  <si>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</si>
  <si>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</si>
  <si>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</si>
  <si>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</si>
  <si>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</si>
  <si>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</si>
  <si>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</si>
  <si>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</si>
  <si>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</si>
  <si>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</si>
  <si>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</si>
  <si>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</si>
  <si>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</si>
  <si>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</si>
  <si>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</si>
  <si>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</si>
  <si>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</si>
  <si>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</si>
  <si>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</si>
  <si>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</si>
  <si>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</si>
  <si>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</si>
  <si>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</si>
  <si>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</si>
  <si>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</si>
  <si>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</si>
  <si>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</si>
  <si>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</si>
  <si>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</si>
  <si>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</si>
  <si>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</si>
  <si>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</si>
  <si>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</si>
  <si>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</si>
  <si>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</si>
  <si>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</si>
  <si>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</si>
  <si>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</si>
  <si>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</si>
  <si>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</si>
  <si>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</si>
  <si>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</si>
  <si>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</si>
  <si>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</si>
  <si>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</si>
  <si>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</si>
  <si>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</si>
  <si>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</si>
  <si>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</si>
  <si>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</si>
  <si>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</si>
  <si>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</si>
  <si>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</si>
  <si>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</si>
  <si>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</si>
  <si>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</si>
  <si>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</si>
  <si>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</si>
  <si>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</si>
  <si>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</si>
  <si>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</si>
  <si>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</si>
  <si>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</si>
  <si>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</si>
  <si>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</si>
  <si>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</si>
  <si>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</si>
  <si>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</si>
  <si>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</si>
  <si>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</si>
  <si>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</si>
  <si>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</si>
  <si>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</si>
  <si>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</si>
  <si>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</si>
  <si>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</si>
  <si>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</si>
  <si>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</si>
  <si>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</si>
  <si>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</si>
  <si>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</si>
  <si>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</si>
  <si>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</si>
  <si>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</si>
  <si>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</si>
  <si>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</si>
  <si>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</si>
  <si>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</si>
  <si>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</si>
  <si>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</si>
  <si>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</si>
  <si>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</si>
  <si>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</si>
  <si>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</si>
  <si>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</si>
  <si>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</si>
  <si>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</si>
  <si>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</si>
  <si>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</si>
  <si>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</si>
  <si>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</si>
  <si>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</si>
  <si>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</si>
  <si>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</si>
  <si>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</si>
  <si>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</si>
  <si>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</si>
  <si>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</si>
  <si>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</si>
  <si>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</si>
  <si>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</si>
  <si>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</si>
  <si>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</si>
  <si>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</si>
  <si>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</si>
  <si>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</si>
  <si>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</si>
  <si>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</si>
  <si>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</si>
  <si>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</si>
  <si>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</si>
  <si>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</si>
  <si>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</si>
  <si>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</si>
  <si>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</si>
  <si>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</si>
  <si>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</si>
  <si>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</si>
  <si>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</si>
  <si>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</si>
  <si>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</si>
  <si>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</si>
  <si>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</si>
  <si>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</si>
  <si>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</si>
  <si>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</si>
  <si>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</si>
  <si>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</si>
  <si>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</si>
  <si>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</si>
  <si>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</si>
  <si>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</si>
  <si>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</si>
  <si>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</si>
  <si>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</si>
  <si>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</si>
  <si>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</si>
  <si>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</si>
  <si>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</si>
  <si>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</si>
  <si>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</si>
  <si>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</si>
  <si>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</si>
  <si>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</si>
  <si>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</si>
  <si>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</si>
  <si>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</si>
  <si>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</si>
  <si>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</si>
  <si>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</si>
  <si>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</si>
  <si>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</si>
  <si>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</si>
  <si>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</si>
  <si>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</si>
  <si>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</si>
  <si>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</si>
  <si>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</si>
  <si>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</si>
  <si>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</si>
  <si>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</si>
  <si>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</si>
  <si>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</si>
  <si>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</si>
  <si>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</si>
  <si>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</si>
  <si>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</si>
  <si>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</si>
  <si>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</si>
  <si>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</si>
  <si>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</si>
  <si>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</si>
  <si>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</si>
  <si>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</si>
  <si>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</si>
  <si>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</si>
  <si>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</si>
  <si>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</si>
  <si>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</si>
  <si>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</si>
  <si>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</si>
  <si>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</si>
  <si>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</si>
  <si>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</si>
  <si>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</si>
  <si>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</si>
  <si>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</si>
  <si>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</si>
  <si>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</si>
  <si>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</si>
  <si>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</si>
  <si>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</si>
  <si>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</si>
  <si>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</si>
  <si>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</si>
  <si>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</si>
  <si>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</si>
  <si>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</si>
  <si>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</si>
  <si>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</si>
  <si>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</si>
  <si>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</si>
  <si>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</si>
  <si>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</si>
  <si>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</si>
  <si>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</si>
  <si>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</si>
  <si>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</si>
  <si>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</si>
  <si>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</si>
  <si>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</si>
  <si>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</si>
  <si>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</si>
  <si>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</si>
  <si>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</si>
  <si>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</si>
  <si>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</si>
  <si>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</si>
  <si>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</si>
  <si>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</si>
  <si>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</si>
  <si>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</si>
  <si>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</si>
  <si>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</si>
  <si>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</si>
  <si>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</si>
  <si>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</si>
  <si>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</si>
  <si>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</si>
  <si>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</si>
  <si>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</si>
  <si>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</si>
  <si>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</si>
  <si>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</si>
  <si>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</si>
  <si>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</si>
  <si>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</si>
  <si>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</si>
  <si>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</si>
  <si>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</si>
  <si>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</si>
  <si>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</si>
  <si>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</si>
  <si>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</si>
  <si>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</si>
  <si>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</si>
  <si>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</si>
  <si>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</si>
  <si>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</si>
  <si>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</si>
  <si>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</si>
  <si>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</si>
  <si>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</si>
  <si>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</si>
  <si>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</si>
  <si>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</si>
  <si>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</si>
  <si>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</si>
  <si>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</si>
  <si>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</si>
  <si>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</si>
  <si>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</si>
  <si>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</si>
  <si>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</si>
  <si>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</si>
  <si>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</si>
  <si>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</si>
  <si>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</si>
  <si>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</si>
  <si>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</si>
  <si>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</si>
  <si>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</si>
  <si>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</si>
  <si>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</si>
  <si>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</si>
  <si>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</si>
  <si>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</si>
  <si>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</si>
  <si>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</si>
  <si>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</si>
  <si>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</si>
  <si>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</si>
  <si>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</si>
  <si>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</si>
  <si>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</si>
  <si>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</si>
  <si>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</si>
  <si>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</si>
  <si>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</si>
  <si>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</si>
  <si>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</si>
  <si>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</si>
  <si>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</si>
  <si>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</si>
  <si>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</si>
  <si>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</si>
  <si>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</si>
  <si>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</si>
  <si>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</si>
  <si>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</si>
  <si>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</si>
  <si>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</si>
  <si>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</si>
  <si>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</si>
  <si>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</si>
  <si>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</si>
  <si>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</si>
  <si>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</si>
  <si>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</si>
  <si>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</si>
  <si>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</si>
  <si>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</si>
  <si>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</si>
  <si>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</si>
  <si>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</si>
  <si>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</si>
  <si>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</si>
  <si>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</si>
  <si>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</si>
  <si>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</si>
  <si>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</si>
  <si>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</si>
  <si>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</si>
  <si>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</si>
  <si>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</si>
  <si>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</si>
  <si>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</si>
  <si>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</si>
  <si>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</si>
  <si>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</si>
  <si>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</si>
  <si>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</si>
  <si>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</si>
  <si>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</si>
  <si>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</si>
  <si>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</si>
  <si>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</si>
  <si>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</si>
  <si>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</si>
  <si>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</si>
  <si>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</si>
  <si>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</si>
  <si>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</si>
  <si>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</si>
  <si>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</si>
  <si>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</si>
  <si>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</si>
  <si>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</si>
  <si>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</si>
  <si>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</si>
  <si>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</si>
  <si>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</si>
  <si>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</si>
  <si>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</si>
  <si>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</si>
  <si>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</si>
  <si>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</si>
  <si>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</si>
  <si>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</si>
  <si>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</si>
  <si>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</si>
  <si>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</si>
  <si>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</si>
  <si>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</si>
  <si>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</si>
  <si>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</si>
  <si>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</si>
  <si>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</si>
  <si>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</si>
  <si>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</si>
  <si>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</si>
  <si>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</si>
  <si>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</si>
  <si>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</si>
  <si>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</si>
  <si>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</si>
  <si>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</si>
  <si>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</si>
  <si>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</si>
  <si>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</si>
  <si>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</si>
  <si>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</si>
  <si>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</si>
  <si>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</si>
  <si>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</si>
  <si>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</si>
  <si>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</si>
  <si>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</si>
  <si>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</si>
  <si>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</si>
  <si>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</si>
  <si>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</si>
  <si>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</si>
  <si>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</si>
  <si>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</si>
  <si>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</si>
  <si>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</si>
  <si>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</si>
  <si>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</si>
  <si>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</si>
  <si>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</si>
  <si>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</si>
  <si>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</si>
  <si>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</si>
  <si>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</si>
  <si>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</si>
  <si>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</si>
  <si>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</si>
  <si>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</si>
  <si>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</si>
  <si>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</si>
  <si>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</si>
  <si>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</si>
  <si>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</si>
  <si>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</si>
  <si>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</si>
  <si>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</si>
  <si>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</si>
  <si>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</si>
  <si>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</si>
  <si>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</si>
  <si>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</si>
  <si>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</si>
  <si>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</si>
  <si>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</si>
  <si>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</si>
  <si>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</si>
  <si>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</si>
  <si>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</si>
  <si>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</si>
  <si>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</si>
  <si>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</si>
  <si>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</si>
  <si>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</si>
  <si>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</si>
  <si>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</si>
  <si>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</si>
  <si>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</si>
  <si>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</si>
  <si>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</si>
  <si>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</si>
  <si>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</si>
  <si>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</si>
  <si>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</si>
  <si>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</si>
  <si>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</si>
  <si>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</si>
  <si>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</si>
  <si>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</si>
  <si>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</si>
  <si>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</si>
  <si>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</si>
  <si>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</si>
  <si>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</si>
  <si>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</si>
  <si>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</si>
  <si>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</si>
  <si>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</si>
  <si>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</si>
  <si>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</si>
  <si>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</si>
  <si>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</si>
  <si>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</si>
  <si>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</si>
  <si>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</si>
  <si>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</si>
  <si>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</si>
  <si>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</si>
  <si>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</si>
  <si>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</si>
  <si>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</si>
  <si>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</si>
  <si>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</si>
  <si>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</si>
  <si>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</si>
  <si>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</si>
  <si>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</si>
  <si>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</si>
  <si>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</si>
  <si>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</si>
  <si>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</si>
  <si>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</si>
  <si>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</si>
  <si>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</si>
  <si>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</si>
  <si>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</si>
  <si>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</si>
  <si>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</si>
  <si>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</si>
  <si>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</si>
  <si>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</si>
  <si>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</si>
  <si>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</si>
  <si>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</si>
  <si>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</si>
  <si>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</si>
  <si>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</si>
  <si>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</si>
  <si>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</si>
  <si>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</si>
  <si>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</si>
  <si>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</si>
  <si>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</si>
  <si>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</si>
  <si>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</si>
  <si>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</si>
  <si>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</si>
  <si>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</si>
  <si>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</si>
  <si>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</si>
  <si>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</si>
  <si>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</si>
  <si>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</si>
  <si>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</si>
  <si>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</si>
  <si>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</si>
  <si>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</si>
  <si>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</si>
  <si>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</si>
  <si>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</si>
  <si>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</si>
  <si>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</si>
  <si>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</si>
  <si>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</si>
  <si>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</si>
  <si>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</si>
  <si>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</si>
  <si>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</si>
  <si>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</si>
  <si>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</si>
  <si>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</si>
  <si>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</si>
  <si>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</si>
  <si>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</si>
  <si>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</si>
  <si>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</si>
  <si>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</si>
  <si>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</si>
  <si>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</si>
  <si>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</si>
  <si>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</si>
  <si>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</si>
  <si>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</si>
  <si>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</si>
  <si>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</si>
  <si>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</si>
  <si>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</si>
  <si>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</si>
  <si>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</si>
  <si>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</si>
  <si>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</si>
  <si>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</si>
  <si>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</si>
  <si>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</si>
  <si>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</si>
  <si>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</si>
  <si>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</si>
  <si>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</si>
  <si>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</si>
  <si>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</si>
  <si>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</si>
  <si>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</si>
  <si>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</si>
  <si>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</si>
  <si>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</si>
  <si>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</si>
  <si>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</si>
  <si>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</si>
  <si>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</si>
  <si>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</si>
  <si>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</si>
  <si>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</si>
  <si>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</si>
  <si>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</si>
  <si>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</si>
  <si>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</si>
  <si>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</si>
  <si>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</si>
  <si>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</si>
  <si>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</si>
  <si>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</si>
  <si>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</si>
  <si>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</si>
  <si>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</si>
  <si>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</si>
  <si>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</si>
  <si>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</si>
  <si>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</si>
  <si>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</si>
  <si>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</si>
  <si>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</si>
  <si>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</si>
  <si>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</si>
  <si>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</si>
  <si>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</si>
  <si>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</si>
  <si>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</si>
  <si>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</si>
  <si>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</si>
  <si>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</si>
  <si>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</si>
  <si>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</si>
  <si>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</si>
  <si>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</si>
  <si>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</si>
  <si>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</si>
  <si>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</si>
  <si>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</si>
  <si>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</si>
  <si>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</si>
  <si>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</si>
  <si>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</si>
  <si>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</si>
  <si>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</si>
  <si>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</si>
  <si>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</si>
  <si>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</si>
  <si>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</si>
  <si>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</si>
  <si>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</si>
  <si>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</si>
  <si>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</si>
  <si>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</si>
  <si>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</si>
  <si>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</si>
  <si>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</si>
  <si>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</si>
  <si>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</si>
  <si>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</si>
  <si>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</si>
  <si>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</si>
  <si>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</si>
  <si>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</si>
  <si>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</si>
  <si>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</si>
  <si>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</si>
  <si>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</si>
  <si>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</si>
  <si>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</si>
  <si>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</si>
  <si>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</si>
  <si>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</si>
  <si>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</si>
  <si>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</si>
  <si>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</si>
  <si>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</si>
  <si>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</si>
  <si>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</si>
  <si>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</si>
  <si>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</si>
  <si>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</si>
  <si>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</si>
  <si>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</si>
  <si>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</si>
  <si>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</si>
  <si>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</si>
  <si>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</si>
  <si>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</si>
  <si>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</si>
  <si>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</si>
  <si>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</si>
  <si>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</si>
  <si>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</si>
  <si>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</si>
  <si>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</si>
  <si>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</si>
  <si>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</si>
  <si>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</si>
  <si>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</si>
  <si>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</si>
  <si>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</si>
  <si>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</si>
  <si>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</si>
  <si>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</si>
  <si>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</si>
  <si>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</si>
  <si>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</si>
  <si>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</si>
  <si>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</si>
  <si>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</si>
  <si>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</si>
  <si>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</si>
  <si>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</si>
  <si>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</si>
  <si>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</si>
  <si>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</si>
  <si>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</si>
  <si>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</si>
  <si>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</si>
  <si>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</si>
  <si>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</si>
  <si>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</si>
  <si>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</si>
  <si>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</si>
  <si>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</si>
  <si>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</si>
  <si>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</si>
  <si>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</si>
  <si>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</si>
  <si>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</si>
  <si>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</si>
  <si>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</si>
  <si>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</si>
  <si>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</si>
  <si>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</si>
  <si>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</si>
  <si>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</si>
  <si>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</si>
  <si>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</si>
  <si>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</si>
  <si>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</si>
  <si>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</si>
  <si>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</si>
  <si>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</si>
  <si>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</si>
  <si>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</si>
  <si>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</si>
  <si>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</si>
  <si>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</si>
  <si>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</si>
  <si>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</si>
  <si>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</si>
  <si>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</si>
  <si>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</si>
  <si>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</si>
  <si>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</si>
  <si>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</si>
  <si>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</si>
  <si>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</si>
  <si>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</si>
  <si>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</si>
  <si>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</si>
  <si>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</si>
  <si>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</si>
  <si>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</si>
  <si>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</si>
  <si>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</si>
  <si>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</si>
  <si>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</si>
  <si>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</si>
  <si>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</si>
  <si>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</si>
  <si>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</si>
  <si>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</si>
  <si>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</si>
  <si>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</si>
  <si>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</si>
  <si>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</si>
  <si>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</si>
  <si>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</si>
  <si>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</si>
  <si>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</si>
  <si>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</si>
  <si>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</si>
  <si>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</si>
  <si>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</si>
  <si>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</si>
  <si>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</si>
  <si>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</si>
  <si>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</si>
  <si>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</si>
  <si>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</si>
  <si>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</si>
  <si>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</si>
  <si>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</si>
  <si>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</si>
  <si>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</si>
  <si>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</si>
  <si>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</si>
  <si>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</si>
  <si>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</si>
  <si>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</si>
  <si>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</si>
  <si>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</si>
  <si>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</si>
  <si>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</si>
  <si>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</si>
  <si>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</si>
  <si>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</si>
  <si>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</si>
  <si>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</si>
  <si>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</si>
  <si>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</si>
  <si>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</si>
  <si>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</si>
  <si>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</si>
  <si>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</si>
  <si>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</si>
  <si>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</si>
  <si>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</si>
  <si>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</si>
  <si>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</si>
  <si>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</si>
  <si>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</si>
  <si>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</si>
  <si>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</si>
  <si>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</si>
  <si>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</si>
  <si>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</si>
  <si>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</si>
  <si>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</si>
  <si>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</si>
  <si>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</si>
  <si>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</si>
  <si>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</si>
  <si>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</si>
  <si>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</si>
  <si>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</si>
  <si>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</si>
  <si>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</si>
  <si>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</si>
  <si>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</si>
  <si>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</si>
  <si>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</si>
  <si>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</si>
  <si>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</si>
  <si>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</si>
  <si>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</si>
  <si>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</si>
  <si>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</si>
  <si>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</si>
  <si>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</si>
  <si>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</si>
  <si>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</si>
  <si>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</si>
  <si>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</si>
  <si>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</si>
  <si>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</si>
  <si>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</si>
  <si>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</si>
  <si>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</si>
  <si>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</si>
  <si>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</si>
  <si>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</si>
  <si>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</si>
  <si>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</si>
  <si>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</si>
  <si>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</si>
  <si>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</si>
  <si>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</si>
  <si>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</si>
  <si>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</si>
  <si>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</si>
  <si>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</si>
  <si>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</si>
  <si>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</si>
  <si>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</si>
  <si>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</si>
  <si>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</si>
  <si>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</si>
  <si>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</si>
  <si>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</si>
  <si>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</si>
  <si>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</si>
  <si>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</si>
  <si>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</si>
  <si>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</si>
  <si>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</si>
  <si>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</si>
  <si>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</si>
  <si>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</si>
  <si>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</si>
  <si>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</si>
  <si>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</si>
  <si>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</si>
  <si>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</si>
  <si>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</si>
  <si>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</si>
  <si>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</si>
  <si>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</si>
  <si>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</si>
  <si>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</si>
  <si>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</si>
  <si>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</si>
  <si>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</si>
  <si>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</si>
  <si>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</si>
  <si>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</si>
  <si>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</si>
  <si>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</si>
  <si>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</si>
  <si>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</si>
  <si>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</si>
  <si>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</si>
  <si>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</si>
  <si>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</si>
  <si>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</si>
  <si>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</si>
  <si>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</si>
  <si>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</si>
  <si>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</si>
  <si>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</si>
  <si>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</si>
  <si>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</si>
  <si>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</si>
  <si>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</si>
  <si>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</si>
  <si>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</si>
  <si>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</si>
  <si>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</si>
  <si>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</si>
  <si>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</si>
  <si>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</si>
  <si>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</si>
  <si>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</si>
  <si>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</si>
  <si>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</si>
  <si>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</si>
  <si>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</si>
  <si>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</si>
  <si>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</si>
  <si>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</si>
  <si>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</si>
  <si>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</si>
  <si>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</si>
  <si>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</si>
  <si>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</si>
  <si>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</si>
  <si>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</si>
  <si>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</si>
  <si>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</si>
  <si>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</si>
  <si>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</si>
  <si>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</si>
  <si>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</si>
  <si>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</si>
  <si>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</si>
  <si>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</si>
  <si>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</si>
  <si>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</si>
  <si>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</si>
  <si>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</si>
  <si>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</si>
  <si>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</si>
  <si>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</si>
  <si>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</si>
  <si>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</si>
  <si>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</si>
  <si>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</si>
  <si>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</si>
  <si>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</si>
  <si>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</si>
  <si>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</si>
  <si>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</si>
  <si>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</si>
  <si>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</si>
  <si>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</si>
  <si>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</si>
  <si>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</si>
  <si>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</si>
  <si>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</si>
  <si>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</si>
  <si>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</si>
  <si>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</si>
  <si>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</si>
  <si>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</si>
  <si>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</si>
  <si>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</si>
  <si>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</si>
  <si>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</si>
  <si>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</si>
  <si>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</si>
  <si>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</si>
  <si>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</si>
  <si>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</si>
  <si>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</si>
  <si>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</si>
  <si>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</si>
  <si>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</si>
  <si>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</si>
  <si>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</si>
  <si>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</si>
  <si>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</si>
  <si>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</si>
  <si>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</si>
  <si>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</si>
  <si>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</si>
  <si>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</si>
  <si>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</si>
  <si>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</si>
  <si>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</si>
  <si>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</si>
  <si>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</si>
  <si>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</si>
  <si>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</si>
  <si>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</si>
  <si>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</si>
  <si>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</si>
  <si>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</si>
  <si>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</si>
  <si>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</si>
  <si>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</si>
  <si>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</si>
  <si>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</si>
  <si>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</si>
  <si>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</si>
  <si>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</si>
  <si>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</si>
  <si>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</si>
  <si>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</si>
  <si>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</si>
  <si>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</si>
  <si>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</si>
  <si>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</si>
  <si>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</si>
  <si>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</si>
  <si>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</si>
  <si>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</si>
  <si>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</si>
  <si>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</si>
  <si>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</si>
  <si>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</si>
  <si>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</si>
  <si>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</si>
  <si>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</si>
  <si>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</si>
  <si>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</si>
  <si>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</si>
  <si>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</si>
  <si>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</si>
  <si>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</si>
  <si>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</si>
  <si>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</si>
  <si>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</si>
  <si>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</si>
  <si>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</si>
  <si>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</si>
  <si>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</si>
  <si>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</si>
  <si>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</si>
  <si>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</si>
  <si>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</si>
  <si>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</si>
  <si>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</si>
  <si>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</si>
  <si>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</si>
  <si>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</si>
  <si>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</si>
  <si>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</si>
  <si>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</si>
  <si>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</si>
  <si>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</si>
  <si>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</si>
  <si>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</si>
  <si>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</si>
  <si>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</si>
  <si>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</si>
  <si>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</si>
  <si>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</si>
  <si>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</si>
  <si>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</si>
  <si>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</si>
  <si>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</si>
  <si>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</si>
  <si>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</si>
  <si>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</si>
  <si>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</si>
  <si>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</si>
  <si>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</si>
  <si>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</si>
  <si>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</si>
  <si>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</si>
  <si>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</si>
  <si>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</si>
  <si>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</si>
  <si>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</si>
  <si>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</si>
  <si>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</si>
  <si>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</si>
  <si>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</si>
  <si>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</si>
  <si>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</si>
  <si>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</si>
  <si>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</si>
  <si>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</si>
  <si>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</si>
  <si>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</si>
  <si>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</si>
  <si>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</si>
  <si>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</si>
  <si>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</si>
  <si>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</si>
  <si>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</si>
  <si>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</si>
  <si>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</si>
  <si>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</si>
  <si>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</si>
  <si>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</si>
  <si>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</si>
  <si>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</si>
  <si>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</si>
  <si>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</si>
  <si>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</si>
  <si>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</si>
  <si>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</si>
  <si>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</si>
  <si>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</si>
  <si>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</si>
  <si>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</si>
  <si>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</si>
  <si>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</si>
  <si>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</si>
  <si>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</si>
  <si>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</si>
  <si>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</si>
  <si>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</si>
  <si>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</si>
  <si>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</si>
  <si>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</si>
  <si>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</si>
  <si>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</si>
  <si>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</si>
  <si>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</si>
  <si>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</si>
  <si>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</si>
  <si>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</si>
  <si>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</si>
  <si>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</si>
  <si>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</si>
  <si>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</si>
  <si>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</si>
  <si>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</si>
  <si>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</si>
  <si>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</si>
  <si>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</si>
  <si>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</si>
  <si>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</si>
  <si>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</si>
  <si>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</si>
  <si>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</si>
  <si>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</si>
  <si>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</si>
  <si>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</si>
  <si>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</si>
  <si>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</si>
  <si>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</si>
  <si>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</si>
  <si>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</si>
  <si>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</si>
  <si>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</si>
  <si>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</si>
  <si>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</si>
  <si>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</si>
  <si>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</si>
  <si>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</si>
  <si>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</si>
  <si>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</si>
  <si>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</si>
  <si>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</si>
  <si>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</si>
  <si>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</si>
  <si>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</si>
  <si>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</si>
  <si>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</si>
  <si>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</si>
  <si>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</si>
  <si>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</si>
  <si>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</si>
  <si>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</si>
  <si>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</si>
  <si>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</si>
  <si>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</si>
  <si>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</si>
  <si>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</si>
  <si>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</si>
  <si>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</si>
  <si>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</si>
  <si>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</si>
  <si>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</si>
  <si>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</si>
  <si>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</si>
  <si>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</si>
  <si>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</si>
  <si>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</si>
  <si>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</si>
  <si>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</si>
  <si>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</si>
  <si>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</si>
  <si>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</si>
  <si>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</si>
  <si>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</si>
  <si>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</si>
  <si>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</si>
  <si>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</si>
  <si>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</si>
  <si>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</si>
  <si>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</si>
  <si>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</si>
  <si>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</si>
  <si>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</si>
  <si>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</si>
  <si>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</si>
  <si>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</si>
  <si>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</si>
  <si>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</si>
  <si>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</si>
  <si>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</si>
  <si>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</si>
  <si>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</si>
  <si>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</si>
  <si>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</si>
  <si>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</si>
  <si>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</si>
  <si>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</si>
  <si>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</si>
  <si>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</si>
  <si>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</si>
  <si>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</si>
  <si>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</si>
  <si>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</si>
  <si>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</si>
  <si>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</si>
  <si>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</si>
  <si>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</si>
  <si>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</si>
  <si>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</si>
  <si>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</si>
  <si>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</si>
  <si>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</si>
  <si>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</si>
  <si>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</si>
  <si>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</si>
  <si>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</si>
  <si>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</si>
  <si>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</si>
  <si>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</si>
  <si>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</si>
  <si>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</si>
  <si>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</si>
  <si>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</si>
  <si>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</si>
  <si>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</si>
  <si>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</si>
  <si>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</si>
  <si>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</si>
  <si>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</si>
  <si>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</si>
  <si>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</si>
  <si>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</si>
  <si>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</si>
  <si>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</si>
  <si>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</si>
  <si>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</si>
  <si>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</si>
  <si>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</si>
  <si>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</si>
  <si>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</si>
  <si>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</si>
  <si>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</si>
  <si>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</si>
  <si>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</si>
  <si>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</si>
  <si>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</si>
  <si>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</si>
  <si>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</si>
  <si>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</si>
  <si>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</si>
  <si>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</si>
  <si>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</si>
  <si>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</si>
  <si>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</si>
  <si>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</si>
  <si>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</si>
  <si>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</si>
  <si>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</si>
  <si>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</si>
  <si>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</si>
  <si>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</si>
  <si>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</si>
  <si>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</si>
  <si>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</si>
  <si>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</si>
  <si>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</si>
  <si>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</si>
  <si>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</si>
  <si>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</si>
  <si>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</si>
  <si>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</si>
  <si>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</si>
  <si>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</si>
  <si>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</si>
  <si>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</si>
  <si>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</si>
  <si>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</si>
  <si>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</si>
  <si>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</si>
  <si>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</si>
  <si>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</si>
  <si>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</si>
  <si>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</si>
  <si>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</si>
  <si>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</si>
  <si>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</si>
  <si>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</si>
  <si>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</si>
  <si>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</si>
  <si>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</si>
  <si>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</si>
  <si>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</si>
  <si>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</si>
  <si>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</si>
  <si>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</si>
  <si>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</si>
  <si>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</si>
  <si>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</si>
  <si>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</si>
  <si>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</si>
  <si>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</si>
  <si>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</si>
  <si>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</si>
  <si>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</si>
  <si>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</si>
  <si>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</si>
  <si>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</si>
  <si>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</si>
  <si>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</si>
  <si>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</si>
  <si>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</si>
  <si>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</si>
  <si>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</si>
  <si>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</si>
  <si>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</si>
  <si>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</si>
  <si>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</si>
  <si>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</si>
  <si>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</si>
  <si>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</si>
  <si>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</si>
  <si>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</si>
  <si>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</si>
  <si>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</si>
  <si>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</si>
  <si>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</si>
  <si>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</si>
  <si>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</si>
  <si>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</si>
  <si>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</si>
  <si>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</si>
  <si>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</si>
  <si>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</si>
  <si>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</si>
  <si>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</si>
  <si>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</si>
  <si>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</si>
  <si>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</si>
  <si>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</si>
  <si>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</si>
  <si>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</si>
  <si>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</si>
  <si>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</si>
  <si>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</si>
  <si>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</si>
  <si>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</si>
  <si>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</si>
  <si>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</si>
  <si>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</si>
  <si>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</si>
  <si>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</si>
  <si>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</si>
  <si>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</si>
  <si>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</si>
  <si>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</si>
  <si>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</si>
  <si>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</si>
  <si>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</si>
  <si>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</si>
  <si>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</si>
  <si>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</si>
  <si>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</si>
  <si>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</si>
  <si>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</si>
  <si>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</si>
  <si>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</si>
  <si>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</si>
  <si>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</si>
  <si>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</si>
  <si>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</si>
  <si>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</si>
  <si>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</si>
  <si>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</si>
  <si>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</si>
  <si>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</si>
  <si>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</si>
  <si>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</si>
  <si>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</si>
  <si>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</si>
  <si>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</si>
  <si>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</si>
  <si>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</si>
  <si>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</si>
  <si>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</si>
  <si>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</si>
  <si>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</si>
  <si>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</si>
  <si>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</si>
  <si>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</si>
  <si>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</si>
  <si>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</si>
  <si>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</si>
  <si>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</si>
  <si>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</si>
  <si>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</si>
  <si>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</si>
  <si>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</si>
  <si>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</si>
  <si>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</si>
  <si>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</si>
  <si>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</si>
  <si>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</si>
  <si>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</si>
  <si>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</si>
  <si>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</si>
  <si>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</si>
  <si>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</si>
  <si>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</si>
  <si>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</si>
  <si>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</si>
  <si>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</si>
  <si>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</si>
  <si>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</si>
  <si>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</si>
  <si>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</si>
  <si>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</si>
  <si>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</si>
  <si>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</si>
  <si>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</si>
  <si>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</si>
  <si>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</si>
  <si>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</si>
  <si>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</si>
  <si>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</si>
  <si>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</si>
  <si>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</si>
  <si>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</si>
  <si>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</si>
  <si>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</si>
  <si>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</si>
  <si>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</si>
  <si>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</si>
  <si>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</si>
  <si>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</si>
  <si>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</si>
  <si>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</si>
  <si>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</si>
  <si>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</si>
  <si>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</si>
  <si>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</si>
  <si>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</si>
  <si>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</si>
  <si>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</si>
  <si>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</si>
  <si>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</si>
  <si>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</si>
  <si>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</si>
  <si>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</si>
  <si>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</si>
  <si>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</si>
  <si>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</si>
  <si>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</si>
  <si>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</si>
  <si>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</si>
  <si>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</si>
  <si>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</si>
  <si>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</si>
  <si>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</si>
  <si>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</si>
  <si>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</si>
  <si>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</si>
  <si>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</si>
  <si>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</si>
  <si>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</si>
  <si>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</si>
  <si>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</si>
  <si>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</si>
  <si>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</si>
  <si>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</si>
  <si>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</si>
  <si>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</si>
  <si>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</si>
  <si>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</si>
  <si>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</si>
  <si>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</si>
  <si>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</si>
  <si>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</si>
  <si>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</si>
  <si>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</si>
  <si>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</si>
  <si>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</si>
  <si>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</si>
  <si>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</si>
  <si>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</si>
  <si>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</si>
  <si>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</si>
  <si>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</si>
  <si>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</si>
  <si>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</si>
  <si>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</si>
  <si>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</si>
  <si>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</si>
  <si>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</si>
  <si>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</si>
  <si>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</si>
  <si>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</si>
  <si>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</si>
  <si>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</si>
  <si>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</si>
  <si>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</si>
  <si>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</si>
  <si>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</si>
  <si>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</si>
  <si>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</si>
  <si>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</si>
  <si>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</si>
  <si>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</si>
  <si>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</si>
  <si>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</si>
  <si>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</si>
  <si>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</si>
  <si>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</si>
  <si>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</si>
  <si>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</si>
  <si>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</si>
  <si>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</si>
  <si>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</si>
  <si>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</si>
  <si>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</si>
  <si>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</si>
  <si>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</si>
  <si>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</si>
  <si>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</si>
  <si>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</si>
  <si>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</si>
  <si>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</si>
  <si>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</si>
  <si>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</si>
  <si>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</si>
  <si>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</si>
  <si>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</si>
  <si>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</si>
  <si>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</si>
  <si>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</si>
  <si>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</si>
  <si>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</si>
  <si>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</si>
  <si>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</si>
  <si>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</si>
  <si>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</si>
  <si>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</si>
  <si>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</si>
  <si>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</si>
  <si>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</si>
  <si>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</si>
  <si>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</si>
  <si>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</si>
  <si>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</si>
  <si>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</si>
  <si>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</si>
  <si>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</si>
  <si>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</si>
  <si>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</si>
  <si>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</si>
  <si>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</si>
  <si>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</si>
  <si>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</si>
  <si>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</si>
  <si>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</si>
  <si>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</si>
  <si>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</si>
  <si>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</si>
  <si>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</si>
  <si>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</si>
  <si>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</si>
  <si>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</si>
  <si>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</si>
  <si>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</si>
  <si>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</si>
  <si>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</si>
  <si>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</si>
  <si>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</si>
  <si>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</si>
  <si>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</si>
  <si>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</si>
  <si>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</si>
  <si>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</si>
  <si>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</si>
  <si>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</si>
  <si>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</si>
  <si>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</si>
  <si>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</si>
  <si>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</si>
  <si>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</si>
  <si>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</si>
  <si>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</si>
  <si>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</si>
  <si>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</si>
  <si>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</si>
  <si>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</si>
  <si>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</si>
  <si>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</si>
  <si>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</si>
  <si>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</si>
  <si>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</si>
  <si>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</si>
  <si>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</si>
  <si>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</si>
  <si>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</si>
  <si>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</si>
  <si>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</si>
  <si>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</si>
  <si>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</si>
  <si>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</si>
  <si>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</si>
  <si>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</si>
  <si>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</si>
  <si>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</si>
  <si>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</si>
  <si>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</si>
  <si>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</si>
  <si>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</si>
  <si>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</si>
  <si>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</si>
  <si>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</si>
  <si>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</si>
  <si>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</si>
  <si>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</si>
  <si>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</si>
  <si>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</si>
  <si>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</si>
  <si>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</si>
  <si>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</si>
  <si>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</si>
  <si>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</si>
  <si>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</si>
  <si>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</si>
  <si>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</si>
  <si>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</si>
  <si>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</si>
  <si>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</si>
  <si>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</si>
  <si>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</si>
  <si>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</si>
  <si>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</si>
  <si>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</si>
  <si>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</si>
  <si>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</si>
  <si>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</si>
  <si>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</si>
  <si>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</si>
  <si>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</si>
  <si>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</si>
  <si>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</si>
  <si>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</si>
  <si>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</si>
  <si>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</si>
  <si>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</si>
  <si>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</si>
  <si>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</si>
  <si>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</si>
  <si>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</si>
  <si>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</si>
  <si>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</si>
  <si>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</si>
  <si>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</si>
  <si>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</si>
  <si>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</si>
  <si>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</si>
  <si>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</si>
  <si>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</si>
  <si>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</si>
  <si>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</si>
  <si>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</si>
  <si>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</si>
  <si>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</si>
  <si>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</si>
  <si>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</si>
  <si>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</si>
  <si>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</si>
  <si>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</si>
  <si>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</si>
  <si>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</si>
  <si>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</si>
  <si>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</si>
  <si>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</si>
  <si>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</si>
  <si>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</si>
  <si>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</si>
  <si>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</si>
  <si>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</si>
  <si>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</si>
  <si>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</si>
  <si>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</si>
  <si>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</si>
  <si>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</si>
  <si>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</si>
  <si>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</si>
  <si>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</si>
  <si>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</si>
  <si>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</si>
  <si>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</si>
  <si>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</si>
  <si>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</si>
  <si>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</si>
  <si>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</si>
  <si>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</si>
  <si>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</si>
  <si>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</si>
  <si>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</si>
  <si>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</si>
  <si>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</si>
  <si>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</si>
  <si>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</si>
  <si>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</si>
  <si>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</si>
  <si>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</si>
  <si>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</si>
  <si>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</si>
  <si>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</si>
  <si>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</si>
  <si>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</si>
  <si>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</si>
  <si>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</si>
  <si>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</si>
  <si>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</si>
  <si>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</si>
  <si>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</si>
  <si>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</si>
  <si>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</si>
  <si>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</si>
  <si>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</si>
  <si>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</si>
  <si>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</si>
  <si>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</si>
  <si>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</si>
  <si>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</si>
  <si>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</si>
  <si>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</si>
  <si>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</si>
  <si>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</si>
  <si>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</si>
  <si>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</si>
  <si>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</si>
  <si>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</si>
  <si>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</si>
  <si>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</si>
  <si>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</si>
  <si>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</si>
  <si>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</si>
  <si>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</si>
  <si>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</si>
  <si>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</si>
  <si>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</si>
  <si>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</si>
  <si>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</si>
  <si>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</si>
  <si>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</si>
  <si>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</si>
  <si>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</si>
  <si>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</si>
  <si>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</si>
  <si>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</si>
  <si>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</si>
  <si>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</si>
  <si>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</si>
  <si>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</si>
  <si>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</si>
  <si>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</si>
  <si>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</si>
  <si>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</si>
  <si>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</si>
  <si>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</si>
  <si>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</si>
  <si>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</si>
  <si>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</si>
  <si>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</si>
  <si>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</si>
  <si>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</si>
  <si>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</si>
  <si>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</si>
  <si>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</si>
  <si>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</si>
  <si>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</si>
  <si>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</si>
  <si>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</si>
  <si>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</si>
  <si>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</si>
  <si>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</si>
  <si>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</si>
  <si>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</si>
  <si>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</si>
  <si>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</si>
  <si>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</si>
  <si>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</si>
  <si>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</si>
  <si>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</si>
  <si>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</si>
  <si>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</si>
  <si>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</si>
  <si>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</si>
  <si>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</si>
  <si>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</si>
  <si>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</si>
  <si>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</si>
  <si>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</si>
  <si>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</si>
  <si>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</si>
  <si>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</si>
  <si>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</si>
  <si>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</si>
  <si>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</si>
  <si>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</si>
  <si>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</si>
  <si>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</si>
  <si>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</si>
  <si>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</si>
  <si>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</si>
  <si>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</si>
  <si>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</si>
  <si>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</si>
  <si>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</si>
  <si>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</si>
  <si>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</si>
  <si>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</si>
  <si>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</si>
  <si>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</si>
  <si>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</si>
  <si>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</si>
  <si>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</si>
  <si>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</si>
  <si>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</si>
  <si>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</si>
  <si>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</si>
  <si>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</si>
  <si>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</si>
  <si>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</si>
  <si>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</si>
  <si>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</si>
  <si>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</si>
  <si>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</si>
  <si>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</si>
  <si>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</si>
  <si>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</si>
  <si>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</si>
  <si>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</si>
  <si>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</si>
  <si>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</si>
  <si>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</si>
  <si>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</si>
  <si>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</si>
  <si>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</si>
  <si>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</si>
  <si>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</si>
  <si>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</si>
  <si>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</si>
  <si>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</si>
  <si>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</si>
  <si>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</si>
  <si>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</si>
  <si>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</si>
  <si>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</si>
  <si>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</si>
  <si>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</si>
  <si>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</si>
  <si>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</si>
  <si>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</si>
  <si>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</si>
  <si>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</si>
  <si>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</si>
  <si>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</si>
  <si>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</si>
  <si>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</si>
  <si>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</si>
  <si>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</si>
  <si>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</si>
  <si>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</si>
  <si>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</si>
  <si>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</si>
  <si>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</si>
  <si>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</si>
  <si>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</si>
  <si>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</si>
  <si>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</si>
  <si>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</si>
  <si>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</si>
  <si>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</si>
  <si>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</si>
  <si>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</si>
  <si>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</si>
  <si>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</si>
  <si>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</si>
  <si>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</si>
  <si>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</si>
  <si>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</si>
  <si>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</si>
  <si>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</si>
  <si>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</si>
  <si>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</si>
  <si>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</si>
  <si>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</si>
  <si>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</si>
  <si>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</si>
  <si>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</si>
  <si>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</si>
  <si>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</si>
  <si>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</si>
  <si>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</si>
  <si>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</si>
  <si>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</si>
  <si>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</si>
  <si>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</si>
  <si>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</si>
  <si>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</si>
  <si>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</si>
  <si>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</si>
  <si>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</si>
  <si>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</si>
  <si>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</si>
  <si>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</si>
  <si>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</si>
  <si>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</si>
  <si>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</si>
  <si>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</si>
  <si>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</si>
  <si>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</si>
  <si>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</si>
  <si>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</si>
  <si>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</si>
  <si>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</si>
  <si>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</si>
  <si>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</si>
  <si>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</si>
  <si>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</si>
  <si>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</si>
  <si>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</si>
  <si>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</si>
  <si>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</si>
  <si>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</si>
  <si>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</si>
  <si>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</si>
  <si>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</si>
  <si>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</si>
  <si>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</si>
  <si>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</si>
  <si>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</si>
  <si>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</si>
  <si>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</si>
  <si>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</si>
  <si>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</si>
  <si>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</si>
  <si>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</si>
  <si>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</si>
  <si>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</si>
  <si>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</si>
  <si>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</si>
  <si>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</si>
  <si>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</si>
  <si>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</si>
  <si>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</si>
  <si>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</si>
  <si>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</si>
  <si>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</si>
  <si>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</si>
  <si>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</si>
  <si>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</si>
  <si>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</si>
  <si>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</si>
  <si>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</si>
  <si>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</si>
  <si>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</si>
  <si>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</si>
  <si>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</si>
  <si>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</si>
  <si>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</si>
  <si>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</si>
  <si>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</si>
  <si>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</si>
  <si>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</si>
  <si>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</si>
  <si>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</si>
  <si>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</si>
  <si>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</si>
  <si>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</si>
  <si>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</si>
  <si>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</si>
  <si>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</si>
  <si>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</si>
  <si>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</si>
  <si>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</si>
  <si>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</si>
  <si>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</si>
  <si>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</si>
  <si>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</si>
  <si>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</si>
  <si>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</si>
  <si>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</si>
  <si>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</si>
  <si>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</si>
  <si>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</si>
  <si>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</si>
  <si>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</si>
  <si>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</si>
  <si>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</si>
  <si>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</si>
  <si>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</si>
  <si>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</si>
  <si>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</si>
  <si>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</si>
  <si>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</si>
  <si>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</si>
  <si>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</si>
  <si>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</si>
  <si>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</si>
  <si>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</si>
  <si>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</si>
  <si>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</si>
  <si>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</si>
  <si>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</si>
  <si>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</si>
  <si>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</si>
  <si>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</si>
  <si>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</si>
  <si>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</si>
  <si>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</si>
  <si>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</si>
  <si>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</si>
  <si>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</si>
  <si>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</si>
  <si>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</si>
  <si>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</si>
  <si>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</si>
  <si>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</si>
  <si>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</si>
  <si>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</si>
  <si>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</si>
  <si>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</si>
  <si>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</si>
  <si>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</si>
  <si>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</si>
  <si>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</si>
  <si>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</si>
  <si>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</si>
  <si>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</si>
  <si>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</si>
  <si>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</si>
  <si>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</si>
  <si>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</si>
  <si>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</si>
  <si>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</si>
  <si>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</si>
  <si>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</si>
  <si>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</si>
  <si>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</si>
  <si>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</si>
  <si>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</si>
  <si>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</si>
  <si>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</si>
  <si>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</si>
  <si>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</si>
  <si>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</si>
  <si>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</si>
  <si>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</si>
  <si>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</si>
  <si>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</si>
  <si>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</si>
  <si>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</si>
  <si>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</si>
  <si>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</si>
  <si>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</si>
  <si>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</si>
  <si>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</si>
  <si>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</si>
  <si>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</si>
  <si>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</si>
  <si>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</si>
  <si>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</si>
  <si>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</si>
  <si>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</si>
  <si>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</si>
  <si>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</si>
  <si>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</si>
  <si>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</si>
  <si>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</si>
  <si>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</si>
  <si>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</si>
  <si>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</si>
  <si>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</si>
  <si>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</si>
  <si>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</si>
  <si>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</si>
  <si>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</si>
  <si>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</si>
  <si>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</si>
  <si>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</si>
  <si>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</si>
  <si>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</si>
  <si>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</si>
  <si>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</si>
  <si>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</si>
  <si>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</si>
  <si>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</si>
  <si>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</si>
  <si>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</si>
  <si>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</si>
  <si>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</si>
  <si>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</si>
  <si>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</si>
  <si>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</si>
  <si>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</si>
  <si>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</si>
  <si>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</si>
  <si>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</si>
  <si>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</si>
  <si>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</si>
  <si>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</si>
  <si>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</si>
  <si>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</si>
  <si>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</si>
  <si>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</si>
  <si>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</si>
  <si>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</si>
  <si>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</si>
  <si>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</si>
  <si>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</si>
  <si>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</si>
  <si>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</si>
  <si>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</si>
  <si>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</si>
  <si>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</si>
  <si>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</si>
  <si>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</si>
  <si>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</si>
  <si>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</si>
  <si>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</si>
  <si>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</si>
  <si>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</si>
  <si>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</si>
  <si>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</si>
  <si>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</si>
  <si>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</si>
  <si>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</si>
  <si>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</si>
  <si>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</si>
  <si>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</si>
  <si>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</si>
  <si>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</si>
  <si>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</si>
  <si>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</si>
  <si>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</si>
  <si>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</si>
  <si>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</si>
  <si>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</si>
  <si>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</si>
  <si>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</si>
  <si>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</si>
  <si>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</si>
  <si>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</si>
  <si>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</si>
  <si>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</si>
  <si>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</si>
  <si>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</si>
  <si>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</si>
  <si>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</si>
  <si>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</si>
  <si>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</si>
  <si>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</si>
  <si>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</si>
  <si>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</si>
  <si>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</si>
  <si>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</si>
  <si>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</si>
  <si>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</si>
  <si>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</si>
  <si>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</si>
  <si>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</si>
  <si>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</si>
  <si>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</si>
  <si>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</si>
  <si>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</si>
  <si>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</si>
  <si>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</si>
  <si>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</si>
  <si>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</si>
  <si>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</si>
  <si>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</si>
  <si>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</si>
  <si>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</si>
  <si>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</si>
  <si>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</si>
  <si>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</si>
  <si>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</si>
  <si>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</si>
  <si>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</si>
  <si>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</si>
  <si>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</si>
  <si>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</si>
  <si>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</si>
  <si>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</si>
  <si>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</si>
  <si>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</si>
  <si>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</si>
  <si>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</si>
  <si>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</si>
  <si>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</si>
  <si>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</si>
  <si>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</si>
  <si>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</si>
  <si>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</si>
  <si>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</si>
  <si>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</si>
  <si>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</si>
  <si>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</si>
  <si>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</si>
  <si>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</si>
  <si>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</si>
  <si>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</si>
  <si>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</si>
  <si>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</si>
  <si>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</si>
  <si>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</si>
  <si>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</si>
  <si>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</si>
  <si>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</si>
  <si>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</si>
  <si>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</si>
  <si>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</si>
  <si>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</si>
  <si>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</si>
  <si>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</si>
  <si>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</si>
  <si>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</si>
  <si>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</si>
  <si>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</si>
  <si>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</si>
  <si>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</si>
  <si>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</si>
  <si>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</si>
  <si>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</si>
  <si>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</si>
  <si>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</si>
  <si>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</si>
  <si>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</si>
  <si>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</si>
  <si>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</si>
  <si>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</si>
  <si>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</si>
  <si>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</si>
  <si>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</si>
  <si>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</si>
  <si>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</si>
  <si>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</si>
  <si>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</si>
  <si>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</si>
  <si>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</si>
  <si>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</si>
  <si>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</si>
  <si>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</si>
  <si>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</si>
  <si>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</si>
  <si>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</si>
  <si>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</si>
  <si>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</si>
  <si>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</si>
  <si>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</si>
  <si>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</si>
  <si>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</si>
  <si>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</si>
  <si>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</si>
  <si>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</si>
  <si>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</si>
  <si>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</si>
  <si>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</si>
  <si>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</si>
  <si>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</si>
  <si>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</si>
  <si>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</si>
  <si>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</si>
  <si>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</si>
  <si>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</si>
  <si>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</si>
  <si>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</si>
  <si>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</si>
  <si>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</si>
  <si>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</si>
  <si>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</si>
  <si>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</si>
  <si>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</si>
  <si>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</si>
  <si>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</si>
  <si>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</si>
  <si>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</si>
  <si>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</si>
  <si>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</si>
  <si>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</si>
  <si>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</si>
  <si>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</si>
  <si>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</si>
  <si>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</si>
  <si>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</si>
  <si>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</si>
  <si>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</si>
  <si>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</si>
  <si>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</si>
  <si>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</si>
  <si>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</si>
  <si>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</si>
  <si>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</si>
  <si>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</si>
  <si>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</si>
  <si>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</si>
  <si>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</si>
  <si>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</si>
  <si>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</si>
  <si>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</si>
  <si>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</si>
  <si>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</si>
  <si>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</si>
  <si>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</si>
  <si>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</si>
  <si>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</si>
  <si>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</si>
  <si>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</si>
  <si>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</si>
  <si>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</si>
  <si>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</si>
  <si>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</si>
  <si>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</si>
  <si>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</si>
  <si>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</si>
  <si>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</si>
  <si>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</si>
  <si>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</si>
  <si>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</si>
  <si>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</si>
  <si>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</si>
  <si>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</si>
  <si>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</si>
  <si>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</si>
  <si>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</si>
  <si>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</si>
  <si>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</si>
  <si>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</si>
  <si>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</si>
  <si>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</si>
  <si>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</si>
  <si>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</si>
  <si>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</si>
  <si>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</si>
  <si>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</si>
  <si>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</si>
  <si>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</si>
  <si>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</si>
  <si>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</si>
  <si>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</si>
  <si>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</si>
  <si>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</si>
  <si>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</si>
  <si>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</si>
  <si>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</si>
  <si>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</si>
  <si>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</si>
  <si>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</si>
  <si>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</si>
  <si>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</si>
  <si>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</si>
  <si>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</si>
  <si>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</si>
  <si>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</si>
  <si>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</si>
  <si>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</si>
  <si>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</si>
  <si>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</si>
  <si>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</si>
  <si>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</si>
  <si>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</si>
  <si>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</si>
  <si>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</si>
  <si>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</si>
  <si>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</si>
  <si>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</si>
  <si>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</si>
  <si>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</si>
  <si>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</si>
  <si>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</si>
  <si>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</si>
  <si>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</si>
  <si>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</si>
  <si>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</si>
  <si>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</si>
  <si>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</si>
  <si>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</si>
  <si>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</si>
  <si>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</si>
  <si>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</si>
  <si>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</si>
  <si>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</si>
  <si>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</si>
  <si>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</si>
  <si>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</si>
  <si>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</si>
  <si>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</si>
  <si>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</si>
  <si>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</si>
  <si>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</si>
  <si>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</si>
  <si>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</si>
  <si>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</si>
  <si>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</si>
  <si>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</si>
  <si>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</si>
  <si>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</si>
  <si>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</si>
  <si>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</si>
  <si>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</si>
  <si>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</si>
  <si>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</si>
  <si>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</si>
  <si>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</si>
  <si>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</si>
  <si>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</si>
  <si>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</si>
  <si>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</si>
  <si>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</si>
  <si>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</si>
  <si>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</si>
  <si>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</si>
  <si>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</si>
  <si>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</si>
  <si>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</si>
  <si>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</si>
  <si>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</si>
  <si>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</si>
  <si>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</si>
  <si>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</si>
  <si>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</si>
  <si>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</si>
  <si>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</si>
  <si>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</si>
  <si>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</si>
  <si>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</si>
  <si>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</si>
  <si>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</si>
  <si>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</si>
  <si>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</si>
  <si>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</si>
  <si>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</si>
  <si>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</si>
  <si>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</si>
  <si>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</si>
  <si>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</si>
  <si>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</si>
  <si>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</si>
  <si>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</si>
  <si>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</si>
  <si>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</si>
  <si>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</si>
  <si>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</si>
  <si>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</si>
  <si>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</si>
  <si>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</si>
  <si>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</si>
  <si>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</si>
  <si>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</si>
  <si>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</si>
  <si>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</si>
  <si>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</si>
  <si>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</si>
  <si>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</si>
  <si>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</si>
  <si>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</si>
  <si>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</si>
  <si>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</si>
  <si>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</si>
  <si>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</si>
  <si>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</si>
  <si>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</si>
  <si>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</si>
  <si>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</si>
  <si>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</si>
  <si>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</si>
  <si>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</si>
  <si>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</si>
  <si>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</si>
  <si>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</si>
  <si>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</si>
  <si>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</si>
  <si>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</si>
  <si>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</si>
  <si>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</si>
  <si>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</si>
  <si>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</si>
  <si>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</si>
  <si>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</si>
  <si>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</si>
  <si>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</si>
  <si>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</si>
  <si>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</si>
  <si>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</si>
  <si>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</si>
  <si>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</si>
  <si>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</si>
  <si>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</si>
  <si>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</si>
  <si>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</si>
  <si>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</si>
  <si>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</si>
  <si>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</si>
  <si>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</si>
  <si>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</si>
  <si>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</si>
  <si>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</si>
  <si>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</si>
  <si>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</si>
  <si>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</si>
  <si>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</si>
  <si>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</si>
  <si>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</si>
  <si>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</si>
  <si>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</si>
  <si>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</si>
  <si>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</si>
  <si>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</si>
  <si>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</si>
  <si>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</si>
  <si>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</si>
  <si>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</si>
  <si>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</si>
  <si>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</si>
  <si>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</si>
  <si>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</si>
  <si>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</si>
  <si>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</si>
  <si>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</si>
  <si>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</si>
  <si>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</si>
  <si>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</si>
  <si>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</si>
  <si>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</si>
  <si>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</si>
  <si>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</si>
  <si>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</si>
  <si>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</si>
  <si>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</si>
  <si>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</si>
  <si>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</si>
  <si>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</si>
  <si>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</si>
  <si>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</si>
  <si>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</si>
  <si>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</si>
  <si>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</si>
  <si>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</si>
  <si>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</si>
  <si>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</si>
  <si>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</si>
  <si>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</si>
  <si>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</si>
  <si>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</si>
  <si>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</si>
  <si>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</si>
  <si>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</si>
  <si>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</si>
  <si>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</si>
  <si>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</si>
  <si>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</si>
  <si>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</si>
  <si>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</si>
  <si>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</si>
  <si>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</si>
  <si>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</si>
  <si>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</si>
  <si>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</si>
  <si>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</si>
  <si>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</si>
  <si>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</si>
  <si>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</si>
  <si>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</si>
  <si>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</si>
  <si>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</si>
  <si>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</si>
  <si>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</si>
  <si>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</si>
  <si>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</si>
  <si>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</si>
  <si>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</si>
  <si>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</si>
  <si>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</si>
  <si>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</si>
  <si>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</si>
  <si>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</si>
  <si>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</si>
  <si>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</si>
  <si>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</si>
  <si>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</si>
  <si>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</si>
  <si>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</si>
  <si>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</si>
  <si>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</si>
  <si>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</si>
  <si>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</si>
  <si>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</si>
  <si>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</si>
  <si>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</si>
  <si>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</si>
  <si>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</si>
  <si>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</si>
  <si>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</si>
  <si>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</si>
  <si>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</si>
  <si>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</si>
  <si>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</si>
  <si>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</si>
  <si>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</si>
  <si>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</si>
  <si>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</si>
  <si>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</si>
  <si>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</si>
  <si>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</si>
  <si>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</si>
  <si>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</si>
  <si>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</si>
  <si>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</si>
  <si>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</si>
  <si>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</si>
  <si>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</si>
  <si>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</si>
  <si>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</si>
  <si>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</si>
  <si>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</si>
  <si>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</si>
  <si>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</si>
  <si>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</si>
  <si>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</si>
  <si>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</si>
  <si>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</si>
  <si>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</si>
  <si>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</si>
  <si>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</si>
  <si>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</si>
  <si>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</si>
  <si>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</si>
  <si>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</si>
  <si>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</si>
  <si>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</si>
  <si>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</si>
  <si>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</si>
  <si>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</si>
  <si>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</si>
  <si>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</si>
  <si>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</si>
  <si>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</si>
  <si>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</si>
  <si>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</si>
  <si>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</si>
  <si>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</si>
  <si>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</si>
  <si>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</si>
  <si>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</si>
  <si>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</si>
  <si>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</si>
  <si>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</si>
  <si>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</si>
  <si>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</si>
  <si>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</si>
  <si>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</si>
  <si>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</si>
  <si>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</si>
  <si>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</si>
  <si>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</si>
  <si>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</si>
  <si>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</si>
  <si>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</si>
  <si>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</si>
  <si>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</si>
  <si>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</si>
  <si>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</si>
  <si>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</si>
  <si>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</si>
  <si>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</si>
  <si>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</si>
  <si>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</si>
  <si>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</si>
  <si>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</si>
  <si>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</si>
  <si>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</si>
  <si>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</si>
  <si>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</si>
  <si>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</si>
  <si>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</si>
  <si>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</si>
  <si>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</si>
  <si>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</si>
  <si>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</si>
  <si>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</si>
  <si>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</si>
  <si>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</si>
  <si>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</si>
  <si>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</si>
  <si>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</si>
  <si>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</si>
  <si>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</si>
  <si>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</si>
  <si>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</si>
  <si>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</si>
  <si>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</si>
  <si>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</si>
  <si>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</si>
  <si>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</si>
  <si>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</si>
  <si>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</si>
  <si>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</si>
  <si>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</si>
  <si>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</si>
  <si>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</si>
  <si>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</si>
  <si>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</si>
  <si>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</si>
  <si>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</si>
  <si>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</si>
  <si>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</si>
  <si>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</si>
  <si>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</si>
  <si>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</si>
  <si>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</si>
  <si>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</si>
  <si>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</si>
  <si>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</si>
  <si>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</si>
  <si>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</si>
  <si>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</si>
  <si>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</si>
  <si>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</si>
  <si>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</si>
  <si>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</si>
  <si>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</si>
  <si>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</si>
  <si>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</si>
  <si>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</si>
  <si>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</si>
  <si>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</si>
  <si>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</si>
  <si>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</si>
  <si>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</si>
  <si>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</si>
  <si>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</si>
  <si>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</si>
  <si>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</si>
  <si>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</si>
  <si>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</si>
  <si>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</si>
  <si>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</si>
  <si>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</si>
  <si>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</si>
  <si>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</si>
  <si>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</si>
  <si>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</si>
  <si>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</si>
  <si>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</si>
  <si>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</si>
  <si>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</si>
  <si>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</si>
  <si>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</si>
  <si>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</si>
  <si>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</si>
  <si>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</si>
  <si>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</si>
  <si>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</si>
  <si>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</si>
  <si>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</si>
  <si>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</si>
  <si>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</si>
  <si>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</si>
  <si>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</si>
  <si>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</si>
  <si>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</si>
  <si>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</si>
  <si>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</si>
  <si>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</si>
  <si>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</si>
  <si>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</si>
  <si>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</si>
  <si>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</si>
  <si>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</si>
  <si>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</si>
  <si>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</si>
  <si>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</si>
  <si>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</si>
  <si>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</si>
  <si>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</si>
  <si>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</si>
  <si>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</si>
  <si>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</si>
  <si>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</si>
  <si>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</si>
  <si>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</si>
  <si>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</si>
  <si>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</si>
  <si>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</si>
  <si>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</si>
  <si>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</si>
  <si>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</si>
  <si>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</si>
  <si>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</si>
  <si>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</si>
  <si>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</si>
  <si>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</si>
  <si>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</si>
  <si>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</si>
  <si>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</si>
  <si>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</si>
  <si>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</si>
  <si>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</si>
  <si>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</si>
  <si>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</si>
  <si>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</si>
  <si>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</si>
  <si>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</si>
  <si>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</si>
  <si>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</si>
  <si>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</si>
  <si>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</si>
  <si>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</si>
  <si>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</si>
  <si>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</si>
  <si>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</si>
  <si>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</si>
  <si>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</si>
  <si>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</si>
  <si>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</si>
  <si>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</si>
  <si>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</si>
  <si>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</si>
  <si>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</si>
  <si>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</si>
  <si>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</si>
  <si>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</si>
  <si>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</si>
  <si>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</si>
  <si>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</si>
  <si>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</si>
  <si>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</si>
  <si>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</si>
  <si>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</si>
  <si>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</si>
  <si>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</si>
  <si>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</si>
  <si>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</si>
  <si>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</si>
  <si>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</si>
  <si>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</si>
  <si>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</si>
  <si>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</si>
  <si>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</si>
  <si>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</si>
  <si>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</si>
  <si>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</si>
  <si>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</si>
  <si>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</si>
  <si>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</si>
  <si>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</si>
  <si>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</si>
  <si>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</si>
  <si>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</si>
  <si>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</si>
  <si>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</si>
  <si>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</si>
  <si>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</si>
  <si>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</si>
  <si>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</si>
  <si>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</si>
  <si>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</si>
  <si>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</si>
  <si>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</si>
  <si>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</si>
  <si>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</si>
  <si>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</si>
  <si>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</si>
  <si>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</si>
  <si>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</si>
  <si>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</si>
  <si>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</si>
  <si>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</si>
  <si>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</si>
  <si>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</si>
  <si>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</si>
  <si>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</si>
  <si>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</si>
  <si>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</si>
  <si>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</si>
  <si>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</si>
  <si>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</si>
  <si>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</si>
  <si>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</si>
  <si>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</si>
  <si>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</si>
  <si>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</si>
  <si>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</si>
  <si>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</si>
  <si>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</si>
  <si>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</si>
  <si>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</si>
  <si>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</si>
  <si>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</si>
  <si>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</si>
  <si>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</si>
  <si>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</si>
  <si>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</si>
  <si>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</si>
  <si>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</si>
  <si>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</si>
  <si>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</si>
  <si>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</si>
  <si>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</si>
  <si>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</si>
  <si>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</si>
  <si>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</si>
  <si>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</si>
  <si>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</si>
  <si>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</si>
  <si>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</si>
  <si>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</si>
  <si>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</si>
  <si>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</si>
  <si>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</si>
  <si>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</si>
  <si>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</si>
  <si>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</si>
  <si>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</si>
  <si>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</si>
  <si>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</si>
  <si>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</si>
  <si>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</si>
  <si>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</si>
  <si>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</si>
  <si>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</si>
  <si>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</si>
  <si>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</si>
  <si>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</si>
  <si>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</si>
  <si>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</si>
  <si>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</si>
  <si>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</si>
  <si>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</si>
  <si>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</si>
  <si>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</si>
  <si>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</si>
  <si>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</si>
  <si>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</si>
  <si>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</si>
  <si>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</si>
  <si>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</si>
  <si>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</si>
  <si>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</si>
  <si>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</si>
  <si>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</si>
  <si>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</si>
  <si>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</si>
  <si>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</si>
  <si>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</si>
  <si>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</si>
  <si>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</si>
  <si>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</si>
  <si>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</si>
  <si>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</si>
  <si>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</si>
  <si>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</si>
  <si>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</si>
  <si>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</si>
  <si>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</si>
  <si>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</si>
  <si>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</si>
  <si>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</si>
  <si>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</si>
  <si>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</si>
  <si>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</si>
  <si>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</si>
  <si>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</si>
  <si>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</si>
  <si>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</si>
  <si>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</si>
  <si>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</si>
  <si>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</si>
  <si>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</si>
  <si>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</si>
  <si>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</si>
  <si>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</si>
  <si>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</si>
  <si>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</si>
  <si>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</si>
  <si>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</si>
  <si>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</si>
  <si>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</si>
  <si>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</si>
  <si>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</si>
  <si>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</si>
  <si>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</si>
  <si>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</si>
  <si>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</si>
  <si>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</si>
  <si>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</si>
  <si>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</si>
  <si>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</si>
  <si>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</si>
  <si>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</si>
  <si>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</si>
  <si>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</si>
  <si>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</si>
  <si>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</si>
  <si>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</si>
  <si>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</si>
  <si>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</si>
  <si>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</si>
  <si>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</si>
  <si>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</si>
  <si>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</si>
  <si>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</si>
  <si>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</si>
  <si>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</si>
  <si>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</si>
  <si>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</si>
  <si>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</si>
  <si>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</si>
  <si>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</si>
  <si>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</si>
  <si>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</si>
  <si>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</si>
  <si>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</si>
  <si>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</si>
  <si>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</si>
  <si>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</si>
  <si>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</si>
  <si>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</si>
  <si>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</si>
  <si>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</si>
  <si>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</si>
  <si>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</si>
  <si>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</si>
  <si>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</si>
  <si>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</si>
  <si>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</si>
  <si>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</si>
  <si>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</si>
  <si>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</si>
  <si>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</si>
  <si>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</si>
  <si>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</si>
  <si>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</si>
  <si>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</si>
  <si>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</si>
  <si>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</si>
  <si>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</si>
  <si>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</si>
  <si>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</si>
  <si>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</si>
  <si>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</si>
  <si>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</si>
  <si>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</si>
  <si>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</si>
  <si>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</si>
  <si>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</si>
  <si>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</si>
  <si>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</si>
  <si>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</si>
  <si>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</si>
  <si>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</si>
  <si>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</si>
  <si>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</si>
  <si>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</si>
  <si>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</si>
  <si>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</si>
  <si>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</si>
  <si>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</si>
  <si>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</si>
  <si>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</si>
  <si>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</si>
  <si>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</si>
  <si>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</si>
  <si>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</si>
  <si>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</si>
  <si>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</si>
  <si>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</si>
  <si>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</si>
  <si>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</si>
  <si>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</si>
  <si>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</si>
  <si>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</si>
  <si>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</si>
  <si>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</si>
  <si>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</si>
  <si>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</si>
  <si>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</si>
  <si>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</si>
  <si>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</si>
  <si>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</si>
  <si>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</si>
  <si>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</si>
  <si>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</si>
  <si>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</si>
  <si>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</si>
  <si>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</si>
  <si>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</si>
  <si>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</si>
  <si>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</si>
  <si>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</si>
  <si>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</si>
  <si>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</si>
  <si>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</si>
  <si>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</si>
  <si>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</si>
  <si>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</si>
  <si>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</si>
  <si>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</si>
  <si>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</si>
  <si>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</si>
  <si>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</si>
  <si>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</si>
  <si>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</si>
  <si>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</si>
  <si>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</si>
  <si>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</si>
  <si>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</si>
  <si>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</si>
  <si>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</si>
  <si>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</si>
  <si>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</si>
  <si>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</si>
  <si>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</si>
  <si>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</si>
  <si>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</si>
  <si>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</si>
  <si>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</si>
  <si>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</si>
  <si>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</si>
  <si>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</si>
  <si>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</si>
  <si>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</si>
  <si>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</si>
  <si>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</si>
  <si>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</si>
  <si>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</si>
  <si>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</si>
  <si>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</si>
  <si>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</si>
  <si>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</si>
  <si>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</si>
  <si>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</si>
  <si>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</si>
  <si>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</si>
  <si>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</si>
  <si>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</si>
  <si>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</si>
  <si>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</si>
  <si>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</si>
  <si>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</si>
  <si>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</si>
  <si>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</si>
  <si>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</si>
  <si>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</si>
  <si>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</si>
  <si>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</si>
  <si>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</si>
  <si>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</si>
  <si>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</si>
  <si>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</si>
  <si>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</si>
  <si>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</si>
  <si>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</si>
  <si>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</si>
  <si>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</si>
  <si>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</si>
  <si>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</si>
  <si>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</si>
  <si>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</si>
  <si>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</si>
  <si>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</si>
  <si>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</si>
  <si>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</si>
  <si>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</si>
  <si>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</si>
  <si>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</si>
  <si>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</si>
  <si>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</si>
  <si>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</si>
  <si>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</si>
  <si>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</si>
  <si>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</si>
  <si>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</si>
  <si>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</si>
  <si>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</si>
  <si>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</si>
  <si>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</si>
  <si>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</si>
  <si>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</si>
  <si>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</si>
  <si>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</si>
  <si>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</si>
  <si>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</si>
  <si>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</si>
  <si>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</si>
  <si>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</si>
  <si>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</si>
  <si>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</si>
  <si>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</si>
  <si>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</si>
  <si>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</si>
  <si>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</si>
  <si>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</si>
  <si>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</si>
  <si>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</si>
  <si>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</si>
  <si>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</si>
  <si>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</si>
  <si>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</si>
  <si>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</si>
  <si>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</si>
  <si>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</si>
  <si>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</si>
  <si>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</si>
  <si>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</si>
  <si>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</si>
  <si>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</si>
  <si>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</si>
  <si>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</si>
  <si>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</si>
  <si>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</si>
  <si>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</si>
  <si>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</si>
  <si>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</si>
  <si>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</si>
  <si>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</si>
  <si>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</si>
  <si>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</si>
  <si>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</si>
  <si>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</si>
  <si>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</si>
  <si>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</si>
  <si>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</si>
  <si>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</si>
  <si>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</si>
  <si>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</si>
  <si>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</si>
  <si>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</si>
  <si>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</si>
  <si>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</si>
  <si>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</si>
  <si>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</si>
  <si>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</si>
  <si>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</si>
  <si>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</si>
  <si>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</si>
  <si>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</si>
  <si>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</si>
  <si>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</si>
  <si>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</si>
  <si>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</si>
  <si>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</si>
  <si>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</si>
  <si>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</si>
  <si>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</si>
  <si>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</si>
  <si>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</si>
  <si>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</si>
  <si>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</si>
  <si>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</si>
  <si>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</si>
  <si>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</si>
  <si>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</si>
  <si>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</si>
  <si>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</si>
  <si>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</si>
  <si>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</si>
  <si>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</si>
  <si>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</si>
  <si>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</si>
  <si>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</si>
  <si>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</si>
  <si>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</si>
  <si>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</si>
  <si>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</si>
  <si>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</si>
  <si>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</si>
  <si>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</si>
  <si>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</si>
  <si>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</si>
  <si>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</si>
  <si>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</si>
  <si>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</si>
  <si>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</si>
  <si>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</si>
  <si>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</si>
  <si>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</si>
  <si>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</si>
  <si>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</si>
  <si>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</si>
  <si>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</si>
  <si>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</si>
  <si>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</si>
  <si>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</si>
  <si>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</si>
  <si>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</si>
  <si>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</si>
  <si>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</si>
  <si>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</si>
  <si>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</si>
  <si>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</si>
  <si>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</si>
  <si>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</si>
  <si>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</si>
  <si>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</si>
  <si>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</si>
  <si>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</si>
  <si>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</si>
  <si>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</si>
  <si>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</si>
  <si>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</si>
  <si>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</si>
  <si>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</si>
  <si>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</si>
  <si>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</si>
  <si>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</si>
  <si>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</si>
  <si>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</si>
  <si>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</si>
  <si>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</si>
  <si>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</si>
  <si>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</si>
  <si>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</si>
  <si>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</si>
  <si>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</si>
  <si>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</si>
  <si>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</si>
  <si>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</si>
  <si>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</si>
  <si>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</si>
  <si>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</si>
  <si>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</si>
  <si>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</si>
  <si>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</si>
  <si>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</si>
  <si>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</si>
  <si>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</si>
  <si>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</si>
  <si>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</si>
  <si>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</si>
  <si>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</si>
  <si>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</si>
  <si>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</si>
  <si>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</si>
  <si>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</si>
  <si>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</si>
  <si>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</si>
  <si>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</si>
  <si>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</si>
  <si>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</si>
  <si>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</si>
  <si>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</si>
  <si>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</si>
  <si>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</si>
  <si>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</si>
  <si>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</si>
  <si>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</si>
  <si>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</si>
  <si>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</si>
  <si>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</si>
  <si>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</si>
  <si>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</si>
  <si>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</si>
  <si>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</si>
  <si>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</si>
  <si>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</si>
  <si>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</si>
  <si>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</si>
  <si>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</si>
  <si>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</si>
  <si>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</si>
  <si>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</si>
  <si>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</si>
  <si>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</si>
  <si>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</si>
  <si>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</si>
  <si>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</si>
  <si>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</si>
  <si>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</si>
  <si>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</si>
  <si>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</si>
  <si>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</si>
  <si>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</si>
  <si>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</si>
  <si>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</si>
  <si>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</si>
  <si>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</si>
  <si>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</si>
  <si>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</si>
  <si>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</si>
  <si>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</si>
  <si>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</si>
  <si>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</si>
  <si>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</si>
  <si>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</si>
  <si>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</si>
  <si>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</si>
  <si>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</si>
  <si>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</si>
  <si>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</si>
  <si>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</si>
  <si>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</si>
  <si>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</si>
  <si>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</si>
  <si>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</si>
  <si>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</si>
  <si>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</si>
  <si>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</si>
  <si>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</si>
  <si>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</si>
  <si>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</si>
  <si>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</si>
  <si>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</si>
  <si>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</si>
  <si>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</si>
  <si>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</si>
  <si>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</si>
  <si>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</si>
  <si>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</si>
  <si>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</si>
  <si>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</si>
  <si>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</si>
  <si>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</si>
  <si>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</si>
  <si>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</si>
  <si>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</si>
  <si>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</si>
  <si>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</si>
  <si>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</si>
  <si>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</si>
  <si>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</si>
  <si>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</si>
  <si>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</si>
  <si>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</si>
  <si>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</si>
  <si>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</si>
  <si>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</si>
  <si>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</si>
  <si>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</si>
  <si>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</si>
  <si>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</si>
  <si>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</si>
  <si>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</si>
  <si>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</si>
  <si>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</si>
  <si>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</si>
  <si>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</si>
  <si>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</si>
  <si>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</si>
  <si>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</si>
  <si>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</si>
  <si>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</si>
  <si>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</si>
  <si>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</si>
  <si>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</si>
  <si>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</si>
  <si>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</si>
  <si>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</si>
  <si>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</si>
  <si>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</si>
  <si>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</si>
  <si>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</si>
  <si>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</si>
  <si>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</si>
  <si>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</si>
  <si>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</si>
  <si>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</si>
  <si>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</si>
  <si>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</si>
  <si>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</si>
  <si>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</si>
  <si>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</si>
  <si>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</si>
  <si>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</si>
  <si>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</si>
  <si>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</si>
  <si>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</si>
  <si>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</si>
  <si>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</si>
  <si>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</si>
  <si>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</si>
  <si>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</si>
  <si>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</si>
  <si>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</si>
  <si>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</si>
  <si>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</si>
  <si>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</si>
  <si>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</si>
  <si>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</si>
  <si>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</si>
  <si>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</si>
  <si>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</si>
  <si>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</si>
  <si>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</si>
  <si>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</si>
  <si>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</si>
  <si>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</si>
  <si>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</si>
  <si>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</si>
  <si>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</si>
  <si>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</si>
  <si>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</si>
  <si>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</si>
  <si>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</si>
  <si>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</si>
  <si>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</si>
  <si>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</si>
  <si>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</si>
  <si>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</si>
  <si>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</si>
  <si>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</si>
  <si>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</si>
  <si>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</si>
  <si>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</si>
  <si>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</si>
  <si>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</si>
  <si>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</si>
  <si>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</si>
  <si>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</si>
  <si>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</si>
  <si>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</si>
  <si>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</si>
  <si>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</si>
  <si>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</si>
  <si>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</si>
  <si>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</si>
  <si>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</si>
  <si>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</si>
  <si>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</si>
  <si>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</si>
  <si>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</si>
  <si>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</si>
  <si>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</si>
  <si>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</si>
  <si>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</si>
  <si>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</si>
  <si>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</si>
  <si>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</si>
  <si>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</si>
  <si>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</si>
  <si>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</si>
  <si>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</si>
  <si>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</si>
  <si>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</si>
  <si>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</si>
  <si>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</si>
  <si>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</si>
  <si>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</si>
  <si>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</si>
  <si>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</si>
  <si>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</si>
  <si>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</si>
  <si>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</si>
  <si>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</si>
  <si>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</si>
  <si>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</si>
  <si>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</si>
  <si>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</si>
  <si>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</si>
  <si>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</si>
  <si>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</si>
  <si>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</si>
  <si>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</si>
  <si>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</si>
  <si>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</si>
  <si>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</si>
  <si>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</si>
  <si>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</si>
  <si>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</si>
  <si>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</si>
  <si>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</si>
  <si>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</si>
  <si>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</si>
  <si>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</si>
  <si>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</si>
  <si>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</si>
  <si>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</si>
  <si>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</si>
  <si>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</si>
  <si>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</si>
  <si>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</si>
  <si>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</si>
  <si>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</si>
  <si>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</si>
  <si>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</si>
  <si>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</si>
  <si>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</si>
  <si>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</si>
  <si>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</si>
  <si>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</si>
  <si>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</si>
  <si>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</si>
  <si>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</si>
  <si>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</si>
  <si>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</si>
  <si>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</si>
  <si>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</si>
  <si>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</si>
  <si>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</si>
  <si>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</si>
  <si>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</si>
  <si>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</si>
  <si>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</si>
  <si>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</si>
  <si>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</si>
  <si>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</si>
  <si>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</si>
  <si>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</si>
  <si>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</si>
  <si>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</si>
  <si>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</si>
  <si>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</si>
  <si>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</si>
  <si>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</si>
  <si>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</si>
  <si>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</si>
  <si>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</si>
  <si>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</si>
  <si>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</si>
  <si>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</si>
  <si>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</si>
  <si>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</si>
  <si>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</si>
  <si>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</si>
  <si>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</si>
  <si>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</si>
  <si>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</si>
  <si>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</si>
  <si>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</si>
  <si>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</si>
  <si>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</si>
  <si>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</si>
  <si>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</si>
  <si>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</si>
  <si>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</si>
  <si>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</si>
  <si>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</si>
  <si>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</si>
  <si>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</si>
  <si>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</si>
  <si>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</si>
  <si>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</si>
  <si>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</si>
  <si>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</si>
  <si>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</si>
  <si>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</si>
  <si>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</si>
  <si>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</si>
  <si>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</si>
  <si>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</si>
  <si>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</si>
  <si>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</si>
  <si>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</si>
  <si>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</si>
  <si>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</si>
  <si>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</si>
  <si>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</si>
  <si>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</si>
  <si>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</si>
  <si>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</si>
  <si>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</si>
  <si>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</si>
  <si>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</si>
  <si>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</si>
  <si>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</si>
  <si>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</si>
  <si>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</si>
  <si>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</si>
  <si>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</si>
  <si>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</si>
  <si>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</si>
  <si>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</si>
  <si>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</si>
  <si>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</si>
  <si>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</si>
  <si>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</si>
  <si>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</si>
  <si>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</si>
  <si>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</si>
  <si>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</si>
  <si>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</si>
  <si>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</si>
  <si>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</si>
  <si>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</si>
  <si>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</si>
  <si>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</si>
  <si>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</si>
  <si>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</si>
  <si>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</si>
  <si>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</si>
  <si>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</si>
  <si>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</si>
  <si>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</si>
  <si>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</si>
  <si>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</si>
  <si>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</si>
  <si>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</si>
  <si>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</si>
  <si>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</si>
  <si>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</si>
  <si>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</si>
  <si>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</si>
  <si>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</si>
  <si>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</si>
  <si>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</si>
  <si>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</si>
  <si>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</si>
  <si>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</si>
  <si>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</si>
  <si>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</si>
  <si>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</si>
  <si>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</si>
  <si>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</si>
  <si>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</si>
  <si>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</si>
  <si>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</si>
  <si>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</si>
  <si>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</si>
  <si>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</si>
  <si>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</si>
  <si>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</si>
  <si>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</si>
  <si>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</si>
  <si>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</si>
  <si>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</si>
  <si>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</si>
  <si>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</si>
  <si>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</si>
  <si>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</si>
  <si>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</si>
  <si>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</si>
  <si>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</si>
  <si>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</si>
  <si>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</si>
  <si>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</si>
  <si>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</si>
  <si>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</si>
  <si>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</si>
  <si>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</si>
  <si>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</si>
  <si>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</si>
  <si>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</si>
  <si>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</si>
  <si>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</si>
  <si>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</si>
  <si>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</si>
  <si>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</si>
  <si>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</si>
  <si>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</si>
  <si>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</si>
  <si>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</si>
  <si>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</si>
  <si>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</si>
  <si>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</si>
  <si>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</si>
  <si>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</si>
  <si>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</si>
  <si>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</si>
  <si>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</si>
  <si>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</si>
  <si>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</si>
  <si>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</si>
  <si>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</si>
  <si>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</si>
  <si>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</si>
  <si>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</si>
  <si>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</si>
  <si>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</si>
  <si>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</si>
  <si>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</si>
  <si>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</si>
  <si>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</si>
  <si>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</si>
  <si>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</si>
  <si>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</si>
  <si>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</si>
  <si>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</si>
  <si>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</si>
  <si>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</si>
  <si>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</si>
  <si>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</si>
  <si>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</si>
  <si>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</si>
  <si>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</si>
  <si>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</si>
  <si>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</si>
  <si>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</si>
  <si>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</si>
  <si>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</si>
  <si>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</si>
  <si>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</si>
  <si>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</si>
  <si>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</si>
  <si>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</si>
  <si>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</si>
  <si>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</si>
  <si>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</si>
  <si>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</si>
  <si>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</si>
  <si>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</si>
  <si>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</si>
  <si>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</si>
  <si>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</si>
  <si>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</si>
  <si>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</si>
  <si>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</si>
  <si>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</si>
  <si>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</si>
  <si>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</si>
  <si>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</si>
  <si>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</si>
  <si>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</si>
  <si>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</si>
  <si>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</si>
  <si>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</si>
  <si>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</si>
  <si>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</si>
  <si>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</si>
  <si>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</si>
  <si>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</si>
  <si>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</si>
  <si>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</si>
  <si>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</si>
  <si>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</si>
  <si>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</si>
  <si>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</si>
  <si>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</si>
  <si>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</si>
  <si>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</si>
  <si>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</si>
  <si>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</si>
  <si>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</si>
  <si>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</si>
  <si>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</si>
  <si>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</si>
  <si>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</si>
  <si>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</si>
  <si>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</si>
  <si>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</si>
  <si>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</si>
  <si>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</si>
  <si>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</si>
  <si>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</si>
  <si>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</si>
  <si>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</si>
  <si>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</si>
  <si>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</si>
  <si>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</si>
  <si>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</si>
  <si>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</si>
  <si>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</si>
  <si>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</si>
  <si>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</si>
  <si>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</si>
  <si>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</si>
  <si>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</si>
  <si>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</si>
  <si>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</si>
  <si>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</si>
  <si>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</si>
  <si>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</si>
  <si>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</si>
  <si>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</si>
  <si>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</si>
  <si>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</si>
  <si>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</si>
  <si>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</si>
  <si>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</si>
  <si>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</si>
  <si>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</si>
  <si>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</si>
  <si>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</si>
  <si>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</si>
  <si>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</si>
  <si>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</si>
  <si>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</si>
  <si>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</si>
  <si>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</si>
  <si>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</si>
  <si>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</si>
  <si>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</si>
  <si>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</si>
  <si>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</si>
  <si>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</si>
  <si>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</si>
  <si>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</si>
  <si>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</si>
  <si>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</si>
  <si>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</si>
  <si>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</si>
  <si>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</si>
  <si>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</si>
  <si>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</si>
  <si>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</si>
  <si>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</si>
  <si>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</si>
  <si>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</si>
  <si>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</si>
  <si>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</si>
  <si>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</si>
  <si>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</si>
  <si>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</si>
  <si>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</si>
  <si>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</si>
  <si>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</si>
  <si>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</si>
  <si>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</si>
  <si>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</si>
  <si>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</si>
  <si>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</si>
  <si>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</si>
  <si>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</si>
  <si>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</si>
  <si>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</si>
  <si>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</si>
  <si>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</si>
  <si>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</si>
  <si>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</si>
  <si>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</si>
  <si>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</si>
  <si>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</si>
  <si>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</si>
  <si>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</si>
  <si>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</si>
  <si>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</si>
  <si>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</si>
  <si>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</si>
  <si>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</si>
  <si>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</si>
  <si>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</si>
  <si>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</si>
  <si>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</si>
  <si>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</si>
  <si>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</si>
  <si>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</si>
  <si>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</si>
  <si>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</si>
  <si>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</si>
  <si>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</si>
  <si>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</si>
  <si>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</si>
  <si>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</si>
  <si>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</si>
  <si>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</si>
  <si>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</si>
  <si>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</si>
  <si>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</si>
  <si>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</si>
  <si>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</si>
  <si>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</si>
  <si>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</si>
  <si>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</si>
  <si>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</si>
  <si>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</si>
  <si>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</si>
  <si>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</si>
  <si>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</si>
  <si>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</si>
  <si>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</si>
  <si>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</si>
  <si>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</si>
  <si>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</si>
  <si>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</si>
  <si>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</si>
  <si>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</si>
  <si>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</si>
  <si>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</si>
  <si>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</si>
  <si>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</si>
  <si>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</si>
  <si>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</si>
  <si>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</si>
  <si>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</si>
  <si>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</si>
  <si>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</si>
  <si>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</si>
  <si>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</si>
  <si>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</si>
  <si>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</si>
  <si>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</si>
  <si>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</si>
  <si>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</si>
  <si>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</si>
  <si>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</si>
  <si>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</si>
  <si>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</si>
  <si>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</si>
  <si>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</si>
  <si>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</si>
  <si>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</si>
  <si>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</si>
  <si>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</si>
  <si>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</si>
  <si>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</si>
  <si>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</si>
  <si>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</si>
  <si>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</si>
  <si>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</si>
  <si>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</si>
  <si>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</si>
  <si>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</si>
  <si>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</si>
  <si>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</si>
  <si>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</si>
  <si>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</si>
  <si>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</si>
  <si>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</si>
  <si>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</si>
  <si>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</si>
  <si>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</si>
  <si>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</si>
  <si>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</si>
  <si>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</si>
  <si>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</si>
  <si>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</si>
  <si>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</si>
  <si>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</si>
  <si>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</si>
  <si>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</si>
  <si>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</si>
  <si>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</si>
  <si>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</si>
  <si>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</si>
  <si>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</si>
  <si>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</si>
  <si>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</si>
  <si>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</si>
  <si>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</si>
  <si>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</si>
  <si>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</si>
  <si>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</si>
  <si>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</si>
  <si>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</si>
  <si>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</si>
  <si>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</si>
  <si>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</si>
  <si>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</si>
  <si>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</si>
  <si>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</si>
  <si>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</si>
  <si>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</si>
  <si>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</si>
  <si>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</si>
  <si>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</si>
  <si>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</si>
  <si>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</si>
  <si>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</si>
  <si>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</si>
  <si>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</si>
  <si>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</si>
  <si>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</si>
  <si>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</si>
  <si>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</si>
  <si>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</si>
  <si>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</si>
  <si>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</si>
  <si>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</si>
  <si>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</si>
  <si>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</si>
  <si>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</si>
  <si>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</si>
  <si>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</si>
  <si>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</si>
  <si>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</si>
  <si>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</si>
  <si>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</si>
  <si>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</si>
  <si>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</si>
  <si>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</si>
  <si>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</si>
  <si>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</si>
  <si>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</si>
  <si>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</si>
  <si>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</si>
  <si>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</si>
  <si>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</si>
  <si>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</si>
  <si>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</si>
  <si>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</si>
  <si>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</si>
  <si>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</si>
  <si>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</si>
  <si>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</si>
  <si>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</si>
  <si>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</si>
  <si>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</si>
  <si>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</si>
  <si>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</si>
  <si>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</si>
  <si>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</si>
  <si>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</si>
  <si>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</si>
  <si>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</si>
  <si>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</si>
  <si>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</si>
  <si>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</si>
  <si>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</si>
  <si>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</si>
  <si>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</si>
  <si>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</si>
  <si>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</si>
  <si>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</si>
  <si>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</si>
  <si>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</si>
  <si>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</si>
  <si>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</si>
  <si>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</si>
  <si>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</si>
  <si>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</si>
  <si>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</si>
  <si>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</si>
  <si>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</si>
  <si>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</si>
  <si>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</si>
  <si>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</si>
  <si>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</si>
  <si>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</si>
  <si>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</si>
  <si>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</si>
  <si>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</si>
  <si>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</si>
  <si>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</si>
  <si>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</si>
  <si>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</si>
  <si>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</si>
  <si>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</si>
  <si>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</si>
  <si>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</si>
  <si>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</si>
  <si>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</si>
  <si>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</si>
  <si>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</si>
  <si>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</si>
  <si>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</si>
  <si>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</si>
  <si>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</si>
  <si>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</si>
  <si>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</si>
  <si>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</si>
  <si>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</si>
  <si>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</si>
  <si>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</si>
  <si>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</si>
  <si>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</si>
  <si>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</si>
  <si>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</si>
  <si>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</si>
  <si>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</si>
  <si>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</si>
  <si>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</si>
  <si>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</si>
  <si>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</si>
  <si>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</si>
  <si>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</si>
  <si>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</si>
  <si>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</si>
  <si>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</si>
  <si>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</si>
  <si>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</si>
  <si>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</si>
  <si>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</si>
  <si>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</si>
  <si>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</si>
  <si>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</si>
  <si>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</si>
  <si>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</si>
  <si>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</si>
  <si>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</si>
  <si>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</si>
  <si>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</si>
  <si>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</si>
  <si>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</si>
  <si>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</si>
  <si>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</si>
  <si>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</si>
  <si>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</si>
  <si>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</si>
  <si>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</si>
  <si>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</si>
  <si>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</si>
  <si>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</si>
  <si>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</si>
  <si>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</si>
  <si>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</si>
  <si>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</si>
  <si>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</si>
  <si>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</si>
  <si>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</si>
  <si>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</si>
  <si>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</si>
  <si>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</si>
  <si>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</si>
  <si>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</si>
  <si>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</si>
  <si>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</si>
  <si>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</si>
  <si>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</si>
  <si>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</si>
  <si>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</si>
  <si>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</si>
  <si>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</si>
  <si>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</si>
  <si>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</si>
  <si>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</si>
  <si>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</si>
  <si>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</si>
  <si>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</si>
  <si>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</si>
  <si>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</si>
  <si>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</si>
  <si>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</si>
  <si>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</si>
  <si>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</si>
  <si>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</si>
  <si>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</si>
  <si>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</si>
  <si>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</si>
  <si>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</si>
  <si>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</si>
  <si>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</si>
  <si>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</si>
  <si>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</si>
  <si>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</si>
  <si>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</si>
  <si>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</si>
  <si>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</si>
  <si>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</si>
  <si>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</si>
  <si>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</si>
  <si>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</si>
  <si>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</si>
  <si>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</si>
  <si>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</si>
  <si>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</si>
  <si>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</si>
  <si>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</si>
  <si>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</si>
  <si>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</si>
  <si>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</si>
  <si>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</si>
  <si>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</si>
  <si>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</si>
  <si>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</si>
  <si>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</si>
  <si>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</si>
  <si>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</si>
  <si>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</si>
  <si>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</si>
  <si>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</si>
  <si>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</si>
  <si>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</si>
  <si>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</si>
  <si>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</si>
  <si>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</si>
  <si>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</si>
  <si>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</si>
  <si>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</si>
  <si>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</si>
  <si>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</si>
  <si>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</si>
  <si>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</si>
  <si>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</si>
  <si>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</si>
  <si>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</si>
  <si>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</si>
  <si>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</si>
  <si>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</si>
  <si>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</si>
  <si>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</si>
  <si>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</si>
  <si>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</si>
  <si>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</si>
  <si>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</si>
  <si>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</si>
  <si>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</si>
  <si>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</si>
  <si>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</si>
  <si>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</si>
  <si>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</si>
  <si>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</si>
  <si>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</si>
  <si>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</si>
  <si>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</si>
  <si>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</si>
  <si>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</si>
  <si>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</si>
  <si>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</si>
  <si>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</si>
  <si>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</si>
  <si>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</si>
  <si>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</si>
  <si>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</si>
  <si>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</si>
  <si>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</si>
  <si>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</si>
  <si>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</si>
  <si>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</si>
  <si>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</si>
  <si>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</si>
  <si>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</si>
  <si>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</si>
  <si>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</si>
  <si>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</si>
  <si>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</si>
  <si>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</si>
  <si>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</si>
  <si>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</si>
  <si>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</si>
  <si>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</si>
  <si>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</si>
  <si>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</si>
  <si>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</si>
  <si>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</si>
  <si>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</si>
  <si>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</si>
  <si>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</si>
  <si>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</si>
  <si>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</si>
  <si>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</si>
  <si>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</si>
  <si>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</si>
  <si>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</si>
  <si>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</si>
  <si>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</si>
  <si>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</si>
  <si>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</si>
  <si>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</si>
  <si>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</si>
  <si>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</si>
  <si>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</si>
  <si>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</si>
  <si>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</si>
  <si>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</si>
  <si>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</si>
  <si>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</si>
  <si>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</si>
  <si>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</si>
  <si>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</si>
  <si>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</si>
  <si>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</si>
  <si>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</si>
  <si>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</si>
  <si>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</si>
  <si>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</si>
  <si>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</si>
  <si>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</si>
  <si>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</si>
  <si>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</si>
  <si>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</si>
  <si>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</si>
  <si>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</si>
  <si>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</si>
  <si>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</si>
  <si>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</si>
  <si>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</si>
  <si>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</si>
  <si>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</si>
  <si>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</si>
  <si>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</si>
  <si>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</si>
  <si>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</si>
  <si>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</si>
  <si>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</si>
  <si>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</si>
  <si>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</si>
  <si>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</si>
  <si>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</si>
  <si>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</si>
  <si>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</si>
  <si>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</si>
  <si>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</si>
  <si>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</si>
  <si>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</si>
  <si>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</si>
  <si>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</si>
  <si>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</si>
  <si>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</si>
  <si>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</si>
  <si>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</si>
  <si>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</si>
  <si>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</si>
  <si>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</si>
  <si>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</si>
  <si>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</si>
  <si>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</si>
  <si>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</si>
  <si>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</si>
  <si>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</si>
  <si>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</si>
  <si>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</si>
  <si>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</si>
  <si>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</si>
  <si>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</si>
  <si>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</si>
  <si>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</si>
  <si>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</si>
  <si>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</si>
  <si>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</si>
  <si>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</si>
  <si>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</si>
  <si>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</si>
  <si>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</si>
  <si>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</si>
  <si>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</si>
  <si>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</si>
  <si>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</si>
  <si>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</si>
  <si>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</si>
  <si>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</si>
  <si>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</si>
  <si>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</si>
  <si>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</si>
  <si>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</si>
  <si>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</si>
  <si>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</si>
  <si>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</si>
  <si>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</si>
  <si>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</si>
  <si>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</si>
  <si>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</si>
  <si>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</si>
  <si>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</si>
  <si>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</si>
  <si>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</si>
  <si>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</si>
  <si>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</si>
  <si>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</si>
  <si>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</si>
  <si>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</si>
  <si>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</si>
  <si>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</si>
  <si>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</si>
  <si>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</si>
  <si>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</si>
  <si>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</si>
  <si>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</si>
  <si>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</si>
  <si>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</si>
  <si>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</si>
  <si>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</si>
  <si>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</si>
  <si>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</si>
  <si>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</si>
  <si>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</si>
  <si>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</si>
  <si>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</si>
  <si>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</si>
  <si>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</si>
  <si>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</si>
  <si>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</si>
  <si>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</si>
  <si>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</si>
  <si>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</si>
  <si>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</si>
  <si>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</si>
  <si>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</si>
  <si>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</si>
  <si>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</si>
  <si>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</si>
  <si>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</si>
  <si>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</si>
  <si>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</si>
  <si>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</si>
  <si>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</si>
  <si>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</si>
  <si>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</si>
  <si>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</si>
  <si>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</si>
  <si>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</si>
  <si>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</si>
  <si>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</si>
  <si>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</si>
  <si>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</si>
  <si>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</si>
  <si>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</si>
  <si>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</si>
  <si>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</si>
  <si>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</si>
  <si>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</si>
  <si>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</si>
  <si>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</si>
  <si>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</si>
  <si>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</si>
  <si>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</si>
  <si>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</si>
  <si>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</si>
  <si>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</si>
  <si>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</si>
  <si>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</si>
  <si>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</si>
  <si>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</si>
  <si>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</si>
  <si>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</si>
  <si>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</si>
  <si>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</si>
  <si>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</si>
  <si>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</si>
  <si>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</si>
  <si>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</si>
  <si>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</si>
  <si>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</si>
  <si>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</si>
  <si>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</si>
  <si>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</si>
  <si>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</si>
  <si>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</si>
  <si>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</si>
  <si>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</si>
  <si>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</si>
  <si>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</si>
  <si>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</si>
  <si>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</si>
  <si>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</si>
  <si>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</si>
  <si>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</si>
  <si>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</si>
  <si>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</si>
  <si>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</si>
  <si>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</si>
  <si>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</si>
  <si>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</si>
  <si>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</si>
  <si>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</si>
  <si>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</si>
  <si>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</si>
  <si>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</si>
  <si>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</si>
  <si>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</si>
  <si>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</si>
  <si>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</si>
  <si>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</si>
  <si>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</si>
  <si>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</si>
  <si>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</si>
  <si>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</si>
  <si>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</si>
  <si>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</si>
  <si>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</si>
  <si>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</si>
  <si>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</si>
  <si>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</si>
  <si>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</si>
  <si>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</si>
  <si>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</si>
  <si>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</si>
  <si>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</si>
  <si>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</si>
  <si>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</si>
  <si>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</si>
  <si>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</si>
  <si>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</si>
  <si>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</si>
  <si>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</si>
  <si>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</si>
  <si>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</si>
  <si>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</si>
  <si>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</si>
  <si>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</si>
  <si>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</si>
  <si>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</si>
  <si>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</si>
  <si>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</si>
  <si>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</si>
  <si>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</si>
  <si>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</si>
  <si>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</si>
  <si>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</si>
  <si>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</si>
  <si>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</si>
  <si>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</si>
  <si>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</si>
  <si>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</si>
  <si>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</si>
  <si>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</si>
  <si>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</si>
  <si>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</si>
  <si>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</si>
  <si>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</si>
  <si>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</si>
  <si>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</si>
  <si>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</si>
  <si>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</si>
  <si>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</si>
  <si>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</si>
  <si>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</si>
  <si>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</si>
  <si>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</si>
  <si>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</si>
  <si>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</si>
  <si>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</si>
  <si>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</si>
  <si>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</si>
  <si>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</si>
  <si>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</si>
  <si>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</si>
  <si>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</si>
  <si>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</si>
  <si>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</si>
  <si>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</si>
  <si>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</si>
  <si>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</si>
  <si>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</si>
  <si>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</si>
  <si>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</si>
  <si>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</si>
  <si>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</si>
  <si>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</si>
  <si>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</si>
  <si>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</si>
  <si>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</si>
  <si>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</si>
  <si>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</si>
  <si>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</si>
  <si>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</si>
  <si>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</si>
  <si>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</si>
  <si>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</si>
  <si>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</si>
  <si>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</si>
  <si>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</si>
  <si>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</si>
  <si>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</si>
  <si>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</si>
  <si>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</si>
  <si>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</si>
  <si>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</si>
  <si>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</si>
  <si>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</si>
  <si>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</si>
  <si>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</si>
  <si>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</si>
  <si>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</si>
  <si>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</si>
  <si>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</si>
  <si>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</si>
  <si>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</si>
  <si>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</si>
  <si>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</si>
  <si>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</si>
  <si>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</si>
  <si>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</si>
  <si>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</si>
  <si>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</si>
  <si>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</si>
  <si>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</si>
  <si>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</si>
  <si>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</si>
  <si>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</si>
  <si>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</si>
  <si>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</si>
  <si>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</si>
  <si>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</si>
  <si>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</si>
  <si>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</si>
  <si>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</si>
  <si>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</si>
  <si>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</si>
  <si>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</si>
  <si>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</si>
  <si>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</si>
  <si>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</si>
  <si>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</si>
  <si>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</si>
  <si>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</si>
  <si>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</si>
  <si>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</si>
  <si>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</si>
  <si>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</si>
  <si>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</si>
  <si>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</si>
  <si>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</si>
  <si>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</si>
  <si>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</si>
  <si>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</si>
  <si>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</si>
  <si>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</si>
  <si>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</si>
  <si>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</si>
  <si>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</si>
  <si>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</si>
  <si>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</si>
  <si>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</si>
  <si>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</si>
  <si>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</si>
  <si>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</si>
  <si>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</si>
  <si>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</si>
  <si>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</si>
  <si>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</si>
  <si>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</si>
  <si>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</si>
  <si>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</si>
  <si>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</si>
  <si>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</si>
  <si>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</si>
  <si>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</si>
  <si>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</si>
  <si>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</si>
  <si>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</si>
  <si>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</si>
  <si>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</si>
  <si>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</si>
  <si>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</si>
  <si>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</si>
  <si>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</si>
  <si>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</si>
  <si>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</si>
  <si>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</si>
  <si>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</si>
  <si>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</si>
  <si>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</si>
  <si>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</si>
  <si>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</si>
  <si>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</si>
  <si>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</si>
  <si>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</si>
  <si>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</si>
  <si>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</si>
  <si>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</si>
  <si>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</si>
  <si>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</si>
  <si>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</si>
  <si>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</si>
  <si>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</si>
  <si>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</si>
  <si>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</si>
  <si>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</si>
  <si>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</si>
  <si>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</si>
  <si>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</si>
  <si>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</si>
  <si>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</si>
  <si>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</si>
  <si>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</si>
  <si>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</si>
  <si>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</si>
  <si>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</si>
  <si>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</si>
  <si>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</si>
  <si>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</si>
  <si>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</si>
  <si>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</si>
  <si>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</si>
  <si>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</si>
  <si>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</si>
  <si>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</si>
  <si>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</si>
  <si>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</si>
  <si>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</si>
  <si>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</si>
  <si>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</si>
  <si>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</si>
  <si>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</si>
  <si>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</si>
  <si>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</si>
  <si>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</si>
  <si>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</si>
  <si>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</si>
  <si>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</si>
  <si>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</si>
  <si>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</si>
  <si>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</si>
  <si>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</si>
  <si>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</si>
  <si>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</si>
  <si>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</si>
  <si>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</si>
  <si>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</si>
  <si>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</si>
  <si>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</si>
  <si>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</si>
  <si>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</si>
  <si>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</si>
  <si>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</si>
  <si>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</si>
  <si>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</si>
  <si>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</si>
  <si>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</si>
  <si>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</si>
  <si>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</si>
  <si>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</si>
  <si>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</si>
  <si>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</si>
  <si>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</si>
  <si>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</si>
  <si>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</si>
  <si>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</si>
  <si>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</si>
  <si>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</si>
  <si>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</si>
  <si>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</si>
  <si>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</si>
  <si>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</si>
  <si>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</si>
  <si>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</si>
  <si>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</si>
  <si>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</si>
  <si>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</si>
  <si>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</si>
  <si>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</si>
  <si>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</si>
  <si>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</si>
  <si>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</si>
  <si>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</si>
  <si>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</si>
  <si>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</si>
  <si>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</si>
  <si>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</si>
  <si>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</si>
  <si>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</si>
  <si>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</si>
  <si>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</si>
  <si>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</si>
  <si>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</si>
  <si>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</si>
  <si>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</si>
  <si>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</si>
  <si>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</si>
  <si>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</si>
  <si>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</si>
  <si>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</si>
  <si>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</si>
  <si>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</si>
  <si>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</si>
  <si>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</si>
  <si>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</si>
  <si>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</si>
  <si>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</si>
  <si>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</si>
  <si>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</si>
  <si>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</si>
  <si>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</si>
  <si>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</si>
  <si>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</si>
  <si>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</si>
  <si>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</si>
  <si>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</si>
  <si>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</si>
  <si>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</si>
  <si>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</si>
  <si>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</si>
  <si>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</si>
  <si>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</si>
  <si>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</si>
  <si>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</si>
  <si>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</si>
  <si>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</si>
  <si>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</si>
  <si>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</si>
  <si>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</si>
  <si>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</si>
  <si>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</si>
  <si>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</si>
  <si>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</si>
  <si>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</si>
  <si>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</si>
  <si>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</si>
  <si>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</si>
  <si>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</si>
  <si>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</si>
  <si>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</si>
  <si>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</si>
  <si>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</si>
  <si>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</si>
  <si>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</si>
  <si>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</si>
  <si>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</si>
  <si>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</si>
  <si>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</si>
  <si>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</si>
  <si>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</si>
  <si>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</si>
  <si>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</si>
  <si>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</si>
  <si>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</si>
  <si>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</si>
  <si>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</si>
  <si>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</si>
  <si>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</si>
  <si>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</si>
  <si>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</si>
  <si>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</si>
  <si>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</si>
  <si>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</si>
  <si>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</si>
  <si>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</si>
  <si>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</si>
  <si>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</si>
  <si>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</si>
  <si>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</si>
  <si>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</si>
  <si>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</si>
  <si>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</si>
  <si>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</si>
  <si>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</si>
  <si>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</si>
  <si>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</si>
  <si>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</si>
  <si>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</si>
  <si>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</si>
  <si>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</si>
  <si>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</si>
  <si>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</si>
  <si>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</si>
  <si>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</si>
  <si>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</si>
  <si>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</si>
  <si>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</si>
  <si>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</si>
  <si>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</si>
  <si>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</si>
  <si>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</si>
  <si>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</si>
  <si>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</si>
  <si>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</si>
  <si>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</si>
  <si>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</si>
  <si>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</si>
  <si>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</si>
  <si>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</si>
  <si>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</si>
  <si>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</si>
  <si>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</si>
  <si>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</si>
  <si>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</si>
  <si>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</si>
  <si>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</si>
  <si>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</si>
  <si>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</si>
  <si>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</si>
  <si>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</si>
  <si>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</si>
  <si>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</si>
  <si>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</si>
  <si>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</si>
  <si>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</si>
  <si>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</si>
  <si>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</si>
  <si>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</si>
  <si>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</si>
  <si>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</si>
  <si>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</si>
  <si>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</si>
  <si>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</si>
  <si>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</si>
  <si>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</si>
  <si>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</si>
  <si>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</si>
  <si>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</si>
  <si>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</si>
  <si>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</si>
  <si>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</si>
  <si>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</si>
  <si>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</si>
  <si>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</si>
  <si>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</si>
  <si>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</si>
  <si>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</si>
  <si>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</si>
  <si>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</si>
  <si>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</si>
  <si>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</si>
  <si>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</si>
  <si>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</si>
  <si>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</si>
  <si>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</si>
  <si>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</si>
  <si>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</si>
  <si>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</si>
  <si>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</si>
  <si>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</si>
  <si>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</si>
  <si>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</si>
  <si>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</si>
  <si>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</si>
  <si>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</si>
  <si>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</si>
  <si>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</si>
  <si>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</si>
  <si>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</si>
  <si>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</si>
  <si>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</si>
  <si>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</si>
  <si>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</si>
  <si>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</si>
  <si>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</si>
  <si>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</si>
  <si>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</si>
  <si>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</si>
  <si>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</si>
  <si>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</si>
  <si>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</si>
  <si>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</si>
  <si>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</si>
  <si>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</si>
  <si>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</si>
  <si>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</si>
  <si>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</si>
  <si>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</si>
  <si>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</si>
  <si>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</si>
  <si>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</si>
  <si>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</si>
  <si>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</si>
  <si>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</si>
  <si>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</si>
  <si>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</si>
  <si>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</si>
  <si>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</si>
  <si>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</si>
  <si>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</si>
  <si>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</si>
  <si>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</si>
  <si>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</si>
  <si>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</si>
  <si>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</si>
  <si>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</si>
  <si>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</si>
  <si>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</si>
  <si>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</si>
  <si>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</si>
  <si>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</si>
  <si>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</si>
  <si>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</si>
  <si>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</si>
  <si>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</si>
  <si>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</si>
  <si>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</si>
  <si>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</si>
  <si>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</si>
  <si>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</si>
  <si>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</si>
  <si>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</si>
  <si>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</si>
  <si>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</si>
  <si>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</si>
  <si>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</si>
  <si>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</si>
  <si>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</si>
  <si>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</si>
  <si>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</si>
  <si>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</si>
  <si>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</si>
  <si>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</si>
  <si>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</si>
  <si>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</si>
  <si>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</si>
  <si>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</si>
  <si>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</si>
  <si>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</si>
  <si>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</si>
  <si>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</si>
  <si>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</si>
  <si>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</si>
  <si>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</si>
  <si>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</si>
  <si>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</si>
  <si>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</si>
  <si>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</si>
  <si>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</si>
  <si>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</si>
  <si>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</si>
  <si>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</si>
  <si>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</si>
  <si>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</si>
  <si>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</si>
  <si>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</si>
  <si>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</si>
  <si>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</si>
  <si>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</si>
  <si>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</si>
  <si>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</si>
  <si>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</si>
  <si>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</si>
  <si>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</si>
  <si>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</si>
  <si>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</si>
  <si>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</si>
  <si>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</si>
  <si>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</si>
  <si>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</si>
  <si>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</si>
  <si>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</si>
  <si>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</si>
  <si>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</si>
  <si>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</si>
  <si>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</si>
  <si>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</si>
  <si>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</si>
  <si>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</si>
  <si>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</si>
  <si>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</si>
  <si>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</si>
  <si>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</si>
  <si>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</si>
  <si>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</si>
  <si>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</si>
  <si>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</si>
  <si>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</si>
  <si>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</si>
  <si>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</si>
  <si>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</si>
  <si>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</si>
  <si>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</si>
  <si>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</si>
  <si>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</si>
  <si>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</si>
  <si>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</si>
  <si>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</si>
  <si>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</si>
  <si>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</si>
  <si>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</si>
  <si>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</si>
  <si>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</si>
  <si>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</si>
  <si>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</si>
  <si>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</si>
  <si>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</si>
  <si>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</si>
  <si>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</si>
  <si>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</si>
  <si>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</si>
  <si>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</si>
  <si>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</si>
  <si>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</si>
  <si>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</si>
  <si>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</si>
  <si>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</si>
  <si>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</si>
  <si>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</si>
  <si>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</si>
  <si>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</si>
  <si>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</si>
  <si>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</si>
  <si>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</si>
  <si>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</si>
  <si>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</si>
  <si>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</si>
  <si>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</si>
  <si>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</si>
  <si>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</si>
  <si>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</si>
  <si>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</si>
  <si>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</si>
  <si>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</si>
  <si>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</si>
  <si>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</si>
  <si>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</si>
  <si>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</si>
  <si>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</si>
  <si>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</si>
  <si>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</si>
  <si>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</si>
  <si>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</si>
  <si>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</si>
  <si>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</si>
  <si>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</si>
  <si>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</si>
  <si>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</si>
  <si>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</si>
  <si>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</si>
  <si>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</si>
  <si>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</si>
  <si>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</si>
  <si>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</si>
  <si>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</si>
  <si>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</si>
  <si>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</si>
  <si>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</si>
  <si>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</si>
  <si>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</si>
  <si>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</si>
  <si>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</si>
  <si>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</si>
  <si>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</si>
  <si>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</si>
  <si>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</si>
  <si>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</si>
  <si>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</si>
  <si>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</si>
  <si>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</si>
  <si>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</si>
  <si>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</si>
  <si>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</si>
  <si>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</si>
  <si>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</si>
  <si>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</si>
  <si>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</si>
  <si>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</si>
  <si>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</si>
  <si>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</si>
  <si>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</si>
  <si>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</si>
  <si>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</si>
  <si>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</si>
  <si>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</si>
  <si>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</si>
  <si>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</si>
  <si>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</si>
  <si>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</si>
  <si>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</si>
  <si>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</si>
  <si>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</si>
  <si>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</si>
  <si>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</si>
  <si>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</si>
  <si>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</si>
  <si>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</si>
  <si>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</si>
  <si>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</si>
  <si>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</si>
  <si>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</si>
  <si>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</si>
  <si>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</si>
  <si>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</si>
  <si>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</si>
  <si>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</si>
  <si>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</si>
  <si>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</si>
  <si>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</si>
  <si>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</si>
  <si>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</si>
  <si>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</si>
  <si>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</si>
  <si>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</si>
  <si>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</si>
  <si>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</si>
  <si>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</si>
  <si>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</si>
  <si>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</si>
  <si>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</si>
  <si>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</si>
  <si>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</si>
  <si>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</si>
  <si>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</si>
  <si>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</si>
  <si>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</si>
  <si>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</si>
  <si>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</si>
  <si>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</si>
  <si>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</si>
  <si>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</si>
  <si>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</si>
  <si>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</si>
  <si>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</si>
  <si>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</si>
  <si>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</si>
  <si>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</si>
  <si>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</si>
  <si>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</si>
  <si>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</si>
  <si>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</si>
  <si>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</si>
  <si>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</si>
  <si>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</si>
  <si>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</si>
  <si>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</si>
  <si>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</si>
  <si>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</si>
  <si>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</si>
  <si>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</si>
  <si>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</si>
  <si>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</si>
  <si>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</si>
  <si>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</si>
  <si>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</si>
  <si>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</si>
  <si>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</si>
  <si>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</si>
  <si>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</si>
  <si>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</si>
  <si>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</si>
  <si>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</si>
  <si>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</si>
  <si>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</si>
  <si>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</si>
  <si>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</si>
  <si>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</si>
  <si>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</si>
  <si>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</si>
  <si>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</si>
  <si>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</si>
  <si>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</si>
  <si>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</si>
  <si>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</si>
  <si>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</si>
  <si>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</si>
  <si>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</si>
  <si>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</si>
  <si>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</si>
  <si>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</si>
  <si>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</si>
  <si>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</si>
  <si>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</si>
  <si>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</si>
  <si>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</si>
  <si>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</si>
  <si>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</si>
  <si>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</si>
  <si>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</si>
  <si>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</si>
  <si>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</si>
  <si>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</si>
  <si>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</si>
  <si>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</si>
  <si>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</si>
  <si>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</si>
  <si>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</si>
  <si>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</si>
  <si>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</si>
  <si>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</si>
  <si>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</si>
  <si>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</si>
  <si>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</si>
  <si>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</si>
  <si>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</si>
  <si>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</si>
  <si>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</si>
  <si>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</si>
  <si>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</si>
  <si>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</si>
  <si>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</si>
  <si>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</si>
  <si>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</si>
  <si>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</si>
  <si>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</si>
  <si>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</si>
  <si>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</si>
  <si>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</si>
  <si>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</si>
  <si>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</si>
  <si>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</si>
  <si>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</si>
  <si>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</si>
  <si>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</si>
  <si>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</si>
  <si>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</si>
  <si>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</si>
  <si>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</si>
  <si>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</si>
  <si>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</si>
  <si>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</si>
  <si>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</si>
  <si>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</si>
  <si>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</si>
  <si>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</si>
  <si>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</si>
  <si>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</si>
  <si>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</si>
  <si>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</si>
  <si>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</si>
  <si>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</si>
  <si>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</si>
  <si>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</si>
  <si>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</si>
  <si>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</si>
  <si>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</si>
  <si>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</si>
  <si>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</si>
  <si>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</si>
  <si>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</si>
  <si>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</si>
  <si>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</si>
  <si>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</si>
  <si>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</si>
  <si>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</si>
  <si>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</si>
  <si>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</si>
  <si>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</si>
  <si>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</si>
  <si>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</si>
  <si>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</si>
  <si>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</si>
  <si>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</si>
  <si>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</si>
  <si>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</si>
  <si>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</si>
  <si>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</si>
  <si>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</si>
  <si>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</si>
  <si>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</si>
  <si>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</si>
  <si>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</si>
  <si>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</si>
  <si>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</si>
  <si>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</si>
  <si>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</si>
  <si>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</si>
  <si>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</si>
  <si>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</si>
  <si>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</si>
  <si>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</si>
  <si>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</si>
  <si>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</si>
  <si>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</si>
  <si>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</si>
  <si>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</si>
  <si>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</si>
  <si>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</si>
  <si>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</si>
  <si>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</si>
  <si>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</si>
  <si>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</si>
  <si>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</si>
  <si>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</si>
  <si>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</si>
  <si>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</si>
  <si>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</si>
  <si>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</si>
  <si>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</si>
  <si>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</si>
  <si>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</si>
  <si>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</si>
  <si>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</si>
  <si>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</si>
  <si>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</si>
  <si>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</si>
  <si>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</si>
  <si>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</si>
  <si>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</si>
  <si>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</si>
  <si>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</si>
  <si>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</si>
  <si>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</si>
  <si>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</si>
  <si>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</si>
  <si>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</si>
  <si>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</si>
  <si>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</si>
  <si>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</si>
  <si>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</si>
  <si>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</si>
  <si>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</si>
  <si>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</si>
  <si>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</si>
  <si>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</si>
  <si>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</si>
  <si>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</si>
  <si>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</si>
  <si>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</si>
  <si>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</si>
  <si>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</si>
  <si>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</si>
  <si>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</si>
  <si>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</si>
  <si>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</si>
  <si>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</si>
  <si>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</si>
  <si>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</si>
  <si>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</si>
  <si>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</si>
  <si>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</si>
  <si>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</si>
  <si>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</si>
  <si>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</si>
  <si>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</si>
  <si>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</si>
  <si>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</si>
  <si>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</si>
  <si>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</si>
  <si>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</si>
  <si>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</si>
  <si>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</si>
  <si>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</si>
  <si>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</si>
  <si>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</si>
  <si>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</si>
  <si>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</si>
  <si>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</si>
  <si>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</si>
  <si>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</si>
  <si>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</si>
  <si>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</si>
  <si>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</si>
  <si>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</si>
  <si>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</si>
  <si>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</si>
  <si>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</si>
  <si>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</si>
  <si>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</si>
  <si>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</si>
  <si>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</si>
  <si>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</si>
  <si>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</si>
  <si>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</si>
  <si>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</si>
  <si>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</si>
  <si>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</si>
  <si>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</si>
  <si>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</si>
  <si>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</si>
  <si>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</si>
  <si>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</si>
  <si>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</si>
  <si>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</si>
  <si>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</si>
  <si>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</si>
  <si>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</si>
  <si>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</si>
  <si>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</si>
  <si>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</si>
  <si>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</si>
  <si>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</si>
  <si>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</si>
  <si>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</si>
  <si>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</si>
  <si>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</si>
  <si>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</si>
  <si>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</si>
  <si>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</si>
  <si>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</si>
  <si>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</si>
  <si>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</si>
  <si>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</si>
  <si>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</si>
  <si>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</si>
  <si>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</si>
  <si>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</si>
  <si>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</si>
  <si>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</si>
  <si>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</si>
  <si>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</si>
  <si>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</si>
  <si>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</si>
  <si>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</si>
  <si>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</si>
  <si>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</si>
  <si>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</si>
  <si>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</si>
  <si>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</si>
  <si>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</si>
  <si>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</si>
  <si>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</si>
  <si>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</si>
  <si>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</si>
  <si>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</si>
  <si>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</si>
  <si>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</si>
  <si>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</si>
  <si>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</si>
  <si>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</si>
  <si>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</si>
  <si>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</si>
  <si>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</si>
  <si>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</si>
  <si>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</si>
  <si>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</si>
  <si>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</si>
  <si>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</si>
  <si>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</si>
  <si>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</si>
  <si>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</si>
  <si>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</si>
  <si>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</si>
  <si>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</si>
  <si>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</si>
  <si>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</si>
  <si>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</si>
  <si>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</si>
  <si>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</si>
  <si>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</si>
  <si>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</si>
  <si>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</si>
  <si>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</si>
  <si>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</si>
  <si>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</si>
  <si>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</si>
  <si>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</si>
  <si>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</si>
  <si>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</si>
  <si>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</si>
  <si>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</si>
  <si>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</si>
  <si>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</si>
  <si>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</si>
  <si>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</si>
  <si>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</si>
  <si>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</si>
  <si>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</si>
  <si>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</si>
  <si>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</si>
  <si>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</si>
  <si>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</si>
  <si>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</si>
  <si>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</si>
  <si>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</si>
  <si>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</si>
  <si>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</si>
  <si>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</si>
  <si>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</si>
  <si>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</si>
  <si>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</si>
  <si>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</si>
  <si>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</si>
  <si>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</si>
  <si>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</si>
  <si>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</si>
  <si>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</si>
  <si>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</si>
  <si>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</si>
  <si>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</si>
  <si>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</si>
  <si>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</si>
  <si>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</si>
  <si>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</si>
  <si>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</si>
  <si>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</si>
  <si>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</si>
  <si>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</si>
  <si>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</si>
  <si>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</si>
  <si>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</si>
  <si>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</si>
  <si>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</si>
  <si>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</si>
  <si>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</si>
  <si>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</si>
  <si>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</si>
  <si>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</si>
  <si>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</si>
  <si>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</si>
  <si>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</si>
  <si>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</si>
  <si>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</si>
  <si>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</si>
  <si>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</si>
  <si>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</si>
  <si>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</si>
  <si>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</si>
  <si>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</si>
  <si>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</si>
  <si>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</si>
  <si>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</si>
  <si>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</si>
  <si>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</si>
  <si>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</si>
  <si>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</si>
  <si>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</si>
  <si>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</si>
  <si>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</si>
  <si>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</si>
  <si>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</si>
  <si>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</si>
  <si>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</si>
  <si>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</si>
  <si>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</si>
  <si>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</si>
  <si>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</si>
  <si>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</si>
  <si>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</si>
  <si>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</si>
  <si>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</si>
  <si>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</si>
  <si>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</si>
  <si>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</si>
  <si>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</si>
  <si>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</si>
  <si>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</si>
  <si>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</si>
  <si>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</si>
  <si>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</si>
  <si>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</si>
  <si>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</si>
  <si>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</si>
  <si>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</si>
  <si>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</si>
  <si>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</si>
  <si>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</si>
  <si>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</si>
  <si>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</si>
  <si>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</si>
  <si>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</si>
  <si>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</si>
  <si>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</si>
  <si>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</si>
  <si>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</si>
  <si>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</si>
  <si>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</si>
  <si>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</si>
  <si>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</si>
  <si>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</si>
  <si>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</si>
  <si>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</si>
  <si>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</si>
  <si>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</si>
  <si>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</si>
  <si>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</si>
  <si>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</si>
  <si>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</si>
  <si>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</si>
  <si>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</si>
  <si>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</si>
  <si>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</si>
  <si>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</si>
  <si>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</si>
  <si>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</si>
  <si>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</si>
  <si>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</si>
  <si>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</si>
  <si>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</si>
  <si>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</si>
  <si>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</si>
  <si>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</si>
  <si>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</si>
  <si>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</si>
  <si>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</si>
  <si>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</si>
  <si>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</si>
  <si>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</si>
  <si>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</si>
  <si>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</si>
  <si>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</si>
  <si>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</si>
  <si>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</si>
  <si>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</si>
  <si>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</si>
  <si>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</si>
  <si>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</si>
  <si>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</si>
  <si>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</si>
  <si>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</si>
  <si>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</si>
  <si>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</si>
  <si>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</si>
  <si>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</si>
  <si>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</si>
  <si>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</si>
  <si>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</si>
  <si>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</si>
  <si>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</si>
  <si>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</si>
  <si>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</si>
  <si>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</si>
  <si>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</si>
  <si>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</si>
  <si>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</si>
  <si>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</si>
  <si>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</si>
  <si>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</si>
  <si>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</si>
  <si>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</si>
  <si>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</si>
  <si>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</si>
  <si>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</si>
  <si>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</si>
  <si>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</si>
  <si>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</si>
  <si>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</si>
  <si>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</si>
  <si>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</si>
  <si>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</si>
  <si>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</si>
  <si>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</si>
  <si>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</si>
  <si>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</si>
  <si>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</si>
  <si>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</si>
  <si>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</si>
  <si>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</si>
  <si>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</si>
  <si>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</si>
  <si>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</si>
  <si>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</si>
  <si>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</si>
  <si>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</si>
  <si>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</si>
  <si>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</si>
  <si>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</si>
  <si>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</si>
  <si>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</si>
  <si>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</si>
  <si>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</si>
  <si>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</si>
  <si>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</si>
  <si>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</si>
  <si>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</si>
  <si>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</si>
  <si>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</si>
  <si>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</si>
  <si>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</si>
  <si>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</si>
  <si>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</si>
  <si>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</si>
  <si>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</si>
  <si>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</si>
  <si>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</si>
  <si>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</si>
  <si>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</si>
  <si>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</si>
  <si>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</si>
  <si>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</si>
  <si>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</si>
  <si>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</si>
  <si>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</si>
  <si>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</si>
  <si>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</si>
  <si>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</si>
  <si>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</si>
  <si>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</si>
  <si>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</si>
  <si>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</si>
  <si>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</si>
  <si>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</si>
  <si>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</si>
  <si>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</si>
  <si>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</si>
  <si>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</si>
  <si>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</si>
  <si>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</si>
  <si>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</si>
  <si>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</si>
  <si>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</si>
  <si>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</si>
  <si>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</si>
  <si>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</si>
  <si>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</si>
  <si>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</si>
  <si>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</si>
  <si>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</si>
  <si>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</si>
  <si>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</si>
  <si>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</si>
  <si>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</si>
  <si>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</si>
  <si>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</si>
  <si>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</si>
  <si>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</si>
  <si>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</si>
  <si>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</si>
  <si>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</si>
  <si>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</si>
  <si>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</si>
  <si>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</si>
  <si>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</si>
  <si>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</si>
  <si>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</si>
  <si>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</si>
  <si>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</si>
  <si>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</si>
  <si>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</si>
  <si>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</si>
  <si>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</si>
  <si>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</si>
  <si>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</si>
  <si>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</si>
  <si>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</si>
  <si>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</si>
  <si>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</si>
  <si>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</si>
  <si>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</si>
  <si>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</si>
  <si>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</si>
  <si>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</si>
  <si>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</si>
  <si>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</si>
  <si>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</si>
  <si>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</si>
  <si>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</si>
  <si>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</si>
  <si>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</si>
  <si>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</si>
  <si>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</si>
  <si>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</si>
  <si>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</si>
  <si>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</si>
  <si>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</si>
  <si>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</si>
  <si>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</si>
  <si>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</si>
  <si>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</si>
  <si>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</si>
  <si>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</si>
  <si>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</si>
  <si>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</si>
  <si>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</si>
  <si>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</si>
  <si>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</si>
  <si>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</si>
  <si>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</si>
  <si>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</si>
  <si>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</si>
  <si>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</si>
  <si>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</si>
  <si>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</si>
  <si>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</si>
  <si>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</si>
  <si>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</si>
  <si>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</si>
  <si>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</si>
  <si>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</si>
  <si>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</si>
  <si>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</si>
  <si>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</si>
  <si>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</si>
  <si>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</si>
  <si>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</si>
  <si>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</si>
  <si>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</si>
  <si>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</si>
  <si>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</si>
  <si>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</si>
  <si>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</si>
  <si>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</si>
  <si>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</si>
  <si>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</si>
  <si>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</si>
  <si>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</si>
  <si>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</si>
  <si>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</si>
  <si>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</si>
  <si>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</si>
  <si>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</si>
  <si>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</si>
  <si>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</si>
  <si>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</si>
  <si>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</si>
  <si>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</si>
  <si>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</si>
  <si>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</si>
  <si>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</si>
  <si>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</si>
  <si>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</si>
  <si>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</si>
  <si>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</si>
  <si>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</si>
  <si>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</si>
  <si>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</si>
  <si>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</si>
  <si>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</si>
  <si>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</si>
  <si>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</si>
  <si>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</si>
  <si>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</si>
  <si>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</si>
  <si>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</si>
  <si>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</si>
  <si>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</si>
  <si>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</si>
  <si>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</si>
  <si>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</si>
  <si>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</si>
  <si>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</si>
  <si>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</si>
  <si>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</si>
  <si>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</si>
  <si>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</si>
  <si>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</si>
  <si>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</si>
  <si>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</si>
  <si>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</si>
  <si>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</si>
  <si>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</si>
  <si>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</si>
  <si>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</si>
  <si>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</si>
  <si>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</si>
  <si>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</si>
  <si>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</si>
  <si>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</si>
  <si>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</si>
  <si>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</si>
  <si>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</si>
  <si>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</si>
  <si>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</si>
  <si>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</si>
  <si>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</si>
  <si>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</si>
  <si>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</si>
  <si>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</si>
  <si>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</si>
  <si>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</si>
  <si>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</si>
  <si>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</si>
  <si>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</si>
  <si>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</si>
  <si>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</si>
  <si>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</si>
  <si>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</si>
  <si>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</si>
  <si>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</si>
  <si>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</si>
  <si>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</si>
  <si>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</si>
  <si>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</si>
  <si>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</si>
  <si>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</si>
  <si>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</si>
  <si>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</si>
  <si>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</si>
  <si>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</si>
  <si>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</si>
  <si>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</si>
  <si>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</si>
  <si>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</si>
  <si>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</si>
  <si>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</si>
  <si>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</si>
  <si>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</si>
  <si>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</si>
  <si>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</si>
  <si>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</si>
  <si>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</si>
  <si>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</si>
  <si>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</si>
  <si>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</si>
  <si>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</si>
  <si>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</si>
  <si>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</si>
  <si>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</si>
  <si>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</si>
  <si>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</si>
  <si>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</si>
  <si>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</si>
  <si>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</si>
  <si>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</si>
  <si>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</si>
  <si>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</si>
  <si>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</si>
  <si>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</si>
  <si>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</si>
  <si>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</si>
  <si>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</si>
  <si>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</si>
  <si>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</si>
  <si>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</si>
  <si>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</si>
  <si>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</si>
  <si>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</si>
  <si>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</si>
  <si>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</si>
  <si>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</si>
  <si>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</si>
  <si>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</si>
  <si>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</si>
  <si>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</si>
  <si>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</si>
  <si>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</si>
  <si>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</si>
  <si>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</si>
  <si>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</si>
  <si>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</si>
  <si>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</si>
  <si>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</si>
  <si>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</si>
  <si>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</si>
  <si>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</si>
  <si>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</si>
  <si>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</si>
  <si>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</si>
  <si>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</si>
  <si>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</si>
  <si>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</si>
  <si>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</si>
  <si>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</si>
  <si>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</si>
  <si>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</si>
  <si>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</si>
  <si>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</si>
  <si>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</si>
  <si>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</si>
  <si>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</si>
  <si>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</si>
  <si>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</si>
  <si>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</si>
  <si>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</si>
  <si>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</si>
  <si>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</si>
  <si>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</si>
  <si>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</si>
  <si>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</si>
  <si>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</si>
  <si>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</si>
  <si>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</si>
  <si>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</si>
  <si>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</si>
  <si>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</si>
  <si>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</si>
  <si>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</si>
  <si>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</si>
  <si>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</si>
  <si>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</si>
  <si>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</si>
  <si>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</si>
  <si>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</si>
  <si>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</si>
  <si>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</si>
  <si>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</si>
  <si>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</si>
  <si>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</si>
  <si>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</si>
  <si>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</si>
  <si>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</si>
  <si>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</si>
  <si>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</si>
  <si>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</si>
  <si>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</si>
  <si>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</si>
  <si>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</si>
  <si>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</si>
  <si>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</si>
  <si>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</si>
  <si>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</si>
  <si>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</si>
  <si>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</si>
  <si>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</si>
  <si>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</si>
  <si>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</si>
  <si>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</si>
  <si>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</si>
  <si>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</si>
  <si>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</si>
  <si>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</si>
  <si>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</si>
  <si>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</si>
  <si>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</si>
  <si>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</si>
  <si>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</si>
  <si>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</si>
  <si>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</si>
  <si>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</si>
  <si>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</si>
  <si>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</si>
  <si>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</si>
  <si>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</si>
  <si>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</si>
  <si>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</si>
  <si>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</si>
  <si>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</si>
  <si>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</si>
  <si>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</si>
  <si>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</si>
  <si>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</si>
  <si>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</si>
  <si>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</si>
  <si>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</si>
  <si>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</si>
  <si>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</si>
  <si>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</si>
  <si>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</si>
  <si>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</si>
  <si>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</si>
  <si>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</si>
  <si>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</si>
  <si>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</si>
  <si>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</si>
  <si>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</si>
  <si>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</si>
  <si>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</si>
  <si>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</si>
  <si>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</si>
  <si>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</si>
  <si>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</si>
  <si>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</si>
  <si>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</si>
  <si>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</si>
  <si>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</si>
  <si>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</si>
  <si>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</si>
  <si>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</si>
  <si>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</si>
  <si>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</si>
  <si>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</si>
  <si>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</si>
  <si>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</si>
  <si>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</si>
  <si>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</si>
  <si>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</si>
  <si>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</si>
  <si>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</si>
  <si>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</si>
  <si>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</si>
  <si>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</si>
  <si>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</si>
  <si>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</si>
  <si>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</si>
  <si>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</si>
  <si>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</si>
  <si>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</si>
  <si>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</si>
  <si>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</si>
  <si>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</si>
  <si>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</si>
  <si>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</si>
  <si>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</si>
  <si>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</si>
  <si>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</si>
  <si>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</si>
  <si>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</si>
  <si>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</si>
  <si>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</si>
  <si>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</si>
  <si>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</si>
  <si>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</si>
  <si>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</si>
  <si>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</si>
  <si>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</si>
  <si>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</si>
  <si>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</si>
  <si>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</si>
  <si>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</si>
  <si>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</si>
  <si>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</si>
  <si>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</si>
  <si>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</si>
  <si>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</si>
  <si>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</si>
  <si>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</si>
  <si>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</si>
  <si>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</si>
  <si>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</si>
  <si>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</si>
  <si>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</si>
  <si>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</si>
  <si>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</si>
  <si>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</si>
  <si>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</si>
  <si>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</si>
  <si>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</si>
  <si>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</si>
  <si>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</si>
  <si>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</si>
  <si>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</si>
  <si>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</si>
  <si>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</si>
  <si>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</si>
  <si>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</si>
  <si>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</si>
  <si>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</si>
  <si>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</si>
  <si>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</si>
  <si>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</si>
  <si>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</si>
  <si>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</si>
  <si>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</si>
  <si>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</si>
  <si>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</si>
  <si>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</si>
  <si>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</si>
  <si>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</si>
  <si>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</si>
  <si>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</si>
  <si>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</si>
  <si>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</si>
  <si>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</si>
  <si>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</si>
  <si>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</si>
  <si>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</si>
  <si>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</si>
  <si>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</si>
  <si>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</si>
  <si>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</si>
  <si>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</si>
  <si>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</si>
  <si>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</si>
  <si>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</si>
  <si>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</si>
  <si>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</si>
  <si>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</si>
  <si>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</si>
  <si>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</si>
  <si>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</si>
  <si>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</si>
  <si>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</si>
  <si>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</si>
  <si>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</si>
  <si>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</si>
  <si>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</si>
  <si>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</si>
  <si>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</si>
  <si>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</si>
  <si>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</si>
  <si>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</si>
  <si>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</si>
  <si>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</si>
  <si>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</si>
  <si>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</si>
  <si>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</si>
  <si>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</si>
  <si>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</si>
  <si>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</si>
  <si>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</si>
  <si>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</si>
  <si>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</si>
  <si>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</si>
  <si>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</si>
  <si>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</si>
  <si>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</si>
  <si>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</si>
  <si>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</si>
  <si>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</si>
  <si>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</si>
  <si>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</si>
  <si>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</si>
  <si>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</si>
  <si>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</si>
  <si>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</si>
  <si>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</si>
  <si>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</si>
  <si>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</si>
  <si>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</si>
  <si>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</si>
  <si>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</si>
  <si>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</si>
  <si>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</si>
  <si>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</si>
  <si>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</si>
  <si>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</si>
  <si>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</si>
  <si>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</si>
  <si>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</si>
  <si>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</si>
  <si>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</si>
  <si>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</si>
  <si>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</si>
  <si>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</si>
  <si>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</si>
  <si>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</si>
  <si>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</si>
  <si>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</si>
  <si>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</si>
  <si>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</si>
  <si>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</si>
  <si>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</si>
  <si>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</si>
  <si>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</si>
  <si>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</si>
  <si>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</si>
  <si>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</si>
  <si>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</si>
  <si>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</si>
  <si>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</si>
  <si>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</si>
  <si>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</si>
  <si>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</si>
  <si>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</si>
  <si>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</si>
  <si>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</si>
  <si>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</si>
  <si>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</si>
  <si>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</si>
  <si>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</si>
  <si>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</si>
  <si>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</si>
  <si>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</si>
  <si>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</si>
  <si>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</si>
  <si>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</si>
  <si>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</si>
  <si>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</si>
  <si>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</si>
  <si>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</si>
  <si>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</si>
  <si>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</si>
  <si>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</si>
  <si>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</si>
  <si>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</si>
  <si>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</si>
  <si>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</si>
  <si>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</si>
  <si>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</si>
  <si>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</si>
  <si>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</si>
  <si>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</si>
  <si>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</si>
  <si>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</si>
  <si>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</si>
  <si>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</si>
  <si>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</si>
  <si>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</si>
  <si>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</si>
  <si>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</si>
  <si>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</si>
  <si>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</si>
  <si>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</si>
  <si>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</si>
  <si>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</si>
  <si>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</si>
  <si>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</si>
  <si>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</si>
  <si>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</si>
  <si>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</si>
  <si>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</si>
  <si>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</si>
  <si>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</si>
  <si>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</si>
  <si>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</si>
  <si>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</si>
  <si>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</si>
  <si>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</si>
  <si>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</si>
  <si>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</si>
  <si>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</si>
  <si>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</si>
  <si>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</si>
  <si>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</si>
  <si>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</si>
  <si>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</si>
  <si>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</si>
  <si>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</si>
  <si>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</si>
  <si>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</si>
  <si>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</si>
  <si>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</si>
  <si>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</si>
  <si>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</si>
  <si>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</si>
  <si>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</si>
  <si>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</si>
  <si>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</si>
  <si>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</si>
  <si>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</si>
  <si>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</si>
  <si>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</si>
  <si>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</si>
  <si>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</si>
  <si>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</si>
  <si>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</si>
  <si>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</si>
  <si>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</si>
  <si>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</si>
  <si>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</si>
  <si>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</si>
  <si>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</si>
  <si>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</si>
  <si>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</si>
  <si>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</si>
  <si>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</si>
  <si>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</si>
  <si>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</si>
  <si>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</si>
  <si>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</si>
  <si>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</si>
  <si>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</si>
  <si>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</si>
  <si>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</si>
  <si>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</si>
  <si>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</si>
  <si>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</si>
  <si>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</si>
  <si>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</si>
  <si>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</si>
  <si>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</si>
  <si>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</si>
  <si>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</si>
  <si>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</si>
  <si>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</si>
  <si>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</si>
  <si>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</si>
  <si>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</si>
  <si>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</si>
  <si>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</si>
  <si>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</si>
  <si>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</si>
  <si>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</si>
  <si>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</si>
  <si>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</si>
  <si>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</si>
  <si>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</si>
  <si>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</si>
  <si>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</si>
  <si>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</si>
  <si>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</si>
  <si>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</si>
  <si>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</si>
  <si>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</si>
  <si>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</si>
  <si>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</si>
  <si>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</si>
  <si>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</si>
  <si>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</si>
  <si>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</si>
  <si>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</si>
  <si>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</si>
  <si>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</si>
  <si>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</si>
  <si>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</si>
  <si>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</si>
  <si>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</si>
  <si>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</si>
  <si>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</si>
  <si>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</si>
  <si>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</si>
  <si>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</si>
  <si>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</si>
  <si>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</si>
  <si>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</si>
  <si>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</si>
  <si>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</si>
  <si>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</si>
  <si>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</si>
  <si>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</si>
  <si>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</si>
  <si>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</si>
  <si>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</si>
  <si>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</si>
  <si>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</si>
  <si>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</si>
  <si>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</si>
  <si>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</si>
  <si>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</si>
  <si>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</si>
  <si>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</si>
  <si>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</si>
  <si>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</si>
  <si>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</si>
  <si>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</si>
  <si>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</si>
  <si>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</si>
  <si>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</si>
  <si>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</si>
  <si>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</si>
  <si>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</si>
  <si>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</si>
  <si>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</si>
  <si>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</si>
  <si>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</si>
  <si>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</si>
  <si>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</si>
  <si>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</si>
  <si>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</si>
  <si>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</si>
  <si>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</si>
  <si>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</si>
  <si>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</si>
  <si>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</si>
  <si>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</si>
  <si>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</si>
  <si>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</si>
  <si>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</si>
  <si>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</si>
  <si>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</si>
  <si>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</si>
  <si>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</si>
  <si>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</si>
  <si>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</si>
  <si>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</si>
  <si>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</si>
  <si>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</si>
  <si>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</si>
  <si>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</si>
  <si>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</si>
  <si>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</si>
  <si>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</si>
  <si>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</si>
  <si>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</si>
  <si>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</si>
  <si>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</si>
  <si>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</si>
  <si>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</si>
  <si>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</si>
  <si>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</si>
  <si>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</si>
  <si>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</si>
  <si>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</si>
  <si>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</si>
  <si>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</si>
  <si>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</si>
  <si>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</si>
  <si>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</si>
  <si>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</si>
  <si>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</si>
  <si>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</si>
  <si>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</si>
  <si>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</si>
  <si>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</si>
  <si>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</si>
  <si>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</si>
  <si>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</si>
  <si>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</si>
  <si>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</si>
  <si>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</si>
  <si>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</si>
  <si>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</si>
  <si>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</si>
  <si>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</si>
  <si>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</si>
  <si>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</si>
  <si>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</si>
  <si>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</si>
  <si>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</si>
  <si>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</si>
  <si>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</si>
  <si>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</si>
  <si>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</si>
  <si>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</si>
  <si>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</si>
  <si>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</si>
  <si>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</si>
  <si>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</si>
  <si>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</si>
  <si>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</si>
  <si>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</si>
  <si>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</si>
  <si>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</si>
  <si>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</si>
  <si>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</si>
  <si>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</si>
  <si>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</si>
  <si>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</si>
  <si>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</si>
  <si>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</si>
  <si>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</si>
  <si>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</si>
  <si>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</si>
  <si>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</si>
  <si>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</si>
  <si>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</si>
  <si>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</si>
  <si>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</si>
  <si>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</si>
  <si>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</si>
  <si>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</si>
  <si>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</si>
  <si>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</si>
  <si>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</si>
  <si>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</si>
  <si>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</si>
  <si>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</si>
  <si>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</si>
  <si>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</si>
  <si>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</si>
  <si>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</si>
  <si>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</si>
  <si>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</si>
  <si>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</si>
  <si>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</si>
  <si>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</si>
  <si>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</si>
  <si>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</si>
  <si>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</si>
  <si>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</si>
  <si>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</si>
  <si>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</si>
  <si>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</si>
  <si>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</si>
  <si>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</si>
  <si>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</si>
  <si>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</si>
  <si>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</si>
  <si>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</si>
  <si>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</si>
  <si>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</si>
  <si>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</si>
  <si>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</si>
  <si>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</si>
  <si>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</si>
  <si>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</si>
  <si>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</si>
  <si>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</si>
  <si>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</si>
  <si>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</si>
  <si>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</si>
  <si>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</si>
  <si>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</si>
  <si>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</si>
  <si>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</si>
  <si>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</si>
  <si>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</si>
  <si>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</si>
  <si>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</si>
  <si>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</si>
  <si>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</si>
  <si>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</si>
  <si>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</si>
  <si>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</si>
  <si>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</si>
  <si>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</si>
  <si>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</si>
  <si>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</si>
  <si>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</si>
  <si>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</si>
  <si>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</si>
  <si>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</si>
  <si>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</si>
  <si>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</si>
  <si>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</si>
  <si>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</si>
  <si>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</si>
  <si>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</si>
  <si>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</si>
  <si>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</si>
  <si>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</si>
  <si>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</si>
  <si>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</si>
  <si>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</si>
  <si>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</si>
  <si>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</si>
  <si>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</si>
  <si>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</si>
  <si>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</si>
  <si>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</si>
  <si>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</si>
  <si>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</si>
  <si>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</si>
  <si>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</si>
  <si>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</si>
  <si>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</si>
  <si>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</si>
  <si>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</si>
  <si>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</si>
  <si>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</si>
  <si>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</si>
  <si>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</si>
  <si>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</si>
  <si>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</si>
  <si>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</si>
  <si>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</si>
  <si>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</si>
  <si>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</si>
  <si>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</si>
  <si>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</si>
  <si>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</si>
  <si>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</si>
  <si>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</si>
  <si>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</si>
  <si>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</si>
  <si>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</si>
  <si>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</si>
  <si>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</si>
  <si>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</si>
  <si>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</si>
  <si>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</si>
  <si>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</si>
  <si>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</si>
  <si>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</si>
  <si>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</si>
  <si>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</si>
  <si>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</si>
  <si>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</si>
  <si>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</si>
  <si>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</si>
  <si>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</si>
  <si>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</si>
  <si>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</si>
  <si>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</si>
  <si>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</si>
  <si>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</si>
  <si>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</si>
  <si>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</si>
  <si>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</si>
  <si>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</si>
  <si>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</si>
  <si>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</si>
  <si>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</si>
  <si>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</si>
  <si>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</si>
  <si>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</si>
  <si>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</si>
  <si>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</si>
  <si>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</si>
  <si>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</si>
  <si>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</si>
  <si>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</si>
  <si>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</si>
  <si>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</si>
  <si>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</si>
  <si>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</si>
  <si>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</si>
  <si>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</si>
  <si>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</si>
  <si>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</si>
  <si>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</si>
  <si>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</si>
  <si>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</si>
  <si>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</si>
  <si>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</si>
  <si>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</si>
  <si>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</si>
  <si>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</si>
  <si>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</si>
  <si>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</si>
  <si>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</si>
  <si>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</si>
  <si>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</si>
  <si>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</si>
  <si>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</si>
  <si>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</si>
  <si>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</si>
  <si>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</si>
  <si>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</si>
  <si>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</si>
  <si>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</si>
  <si>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</si>
  <si>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</si>
  <si>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</si>
  <si>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</si>
  <si>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</si>
  <si>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</si>
  <si>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</si>
  <si>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</si>
  <si>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</si>
  <si>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</si>
  <si>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</si>
  <si>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</si>
  <si>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</si>
  <si>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</si>
  <si>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</si>
  <si>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</si>
  <si>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</si>
  <si>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</si>
  <si>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</si>
  <si>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</si>
  <si>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</si>
  <si>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</si>
  <si>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</si>
  <si>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</si>
  <si>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</si>
  <si>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</si>
  <si>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</si>
  <si>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</si>
  <si>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</si>
  <si>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</si>
  <si>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</si>
  <si>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</si>
  <si>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</si>
  <si>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</si>
  <si>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</si>
  <si>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</si>
  <si>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</si>
  <si>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</si>
  <si>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</si>
  <si>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</si>
  <si>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</si>
  <si>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</si>
  <si>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</si>
  <si>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</si>
  <si>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</si>
  <si>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</si>
  <si>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</si>
  <si>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</si>
  <si>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</si>
  <si>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</si>
  <si>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</si>
  <si>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</si>
  <si>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</si>
  <si>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</si>
  <si>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</si>
  <si>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</si>
  <si>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</si>
  <si>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</si>
  <si>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</si>
  <si>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</si>
  <si>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</si>
  <si>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</si>
  <si>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</si>
  <si>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</si>
  <si>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</si>
  <si>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</si>
  <si>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</si>
  <si>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</si>
  <si>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</si>
  <si>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</si>
  <si>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</si>
  <si>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</si>
  <si>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</si>
  <si>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</si>
  <si>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</si>
  <si>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</si>
  <si>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</si>
  <si>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</si>
  <si>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</si>
  <si>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</si>
  <si>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</si>
  <si>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</si>
  <si>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</si>
  <si>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</si>
  <si>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</si>
  <si>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</si>
  <si>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</si>
  <si>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</si>
  <si>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</si>
  <si>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</si>
  <si>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</si>
  <si>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</si>
  <si>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</si>
  <si>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</si>
  <si>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</si>
  <si>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</si>
  <si>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</si>
  <si>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</si>
  <si>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</si>
  <si>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</si>
  <si>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</si>
  <si>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</si>
  <si>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</si>
  <si>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</si>
  <si>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</si>
  <si>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</si>
  <si>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</si>
  <si>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</si>
  <si>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</si>
  <si>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</si>
  <si>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</si>
  <si>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</si>
  <si>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</si>
  <si>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</si>
  <si>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</si>
  <si>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</si>
  <si>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</si>
  <si>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</si>
  <si>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</si>
  <si>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</si>
  <si>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</si>
  <si>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</si>
  <si>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</si>
  <si>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</si>
  <si>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</si>
  <si>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</si>
  <si>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</si>
  <si>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</si>
  <si>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</si>
  <si>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</si>
  <si>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</si>
  <si>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</si>
  <si>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</si>
  <si>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</si>
  <si>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</si>
  <si>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</si>
  <si>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</si>
  <si>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</si>
  <si>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</si>
  <si>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</si>
  <si>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</si>
  <si>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</si>
  <si>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</si>
  <si>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</si>
  <si>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</si>
  <si>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</si>
  <si>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</si>
  <si>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</si>
  <si>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</si>
  <si>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</si>
  <si>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</si>
  <si>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</si>
  <si>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</si>
  <si>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</si>
  <si>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</si>
  <si>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</si>
  <si>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</si>
  <si>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</si>
  <si>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</si>
  <si>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</si>
  <si>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</si>
  <si>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</si>
  <si>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</si>
  <si>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</si>
  <si>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</si>
  <si>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</si>
  <si>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</si>
  <si>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</si>
  <si>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</si>
  <si>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</si>
  <si>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</si>
  <si>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</si>
  <si>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</si>
  <si>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</si>
  <si>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</si>
  <si>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</si>
  <si>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</si>
  <si>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</si>
  <si>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</si>
  <si>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</si>
  <si>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</si>
  <si>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</si>
  <si>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</si>
  <si>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</si>
  <si>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</si>
  <si>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</si>
  <si>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</si>
  <si>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</si>
  <si>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</si>
  <si>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</si>
  <si>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</si>
  <si>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</si>
  <si>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</si>
  <si>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</si>
  <si>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</si>
  <si>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</si>
  <si>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</si>
  <si>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</si>
  <si>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</si>
  <si>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</si>
  <si>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</si>
  <si>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</si>
  <si>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</si>
  <si>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</si>
  <si>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</si>
  <si>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</si>
  <si>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</si>
  <si>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</si>
  <si>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</si>
  <si>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</si>
  <si>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</si>
  <si>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</si>
  <si>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</si>
  <si>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</si>
  <si>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</si>
  <si>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</si>
  <si>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</si>
  <si>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</si>
  <si>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</si>
  <si>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</si>
  <si>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</si>
  <si>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</si>
  <si>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</si>
  <si>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</si>
  <si>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</si>
  <si>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</si>
  <si>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</si>
  <si>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</si>
  <si>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</si>
  <si>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</si>
  <si>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</si>
  <si>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</si>
  <si>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</si>
  <si>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</si>
  <si>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</si>
  <si>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</si>
  <si>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</si>
  <si>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</si>
  <si>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</si>
  <si>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</si>
  <si>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</si>
  <si>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</si>
  <si>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</si>
  <si>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</si>
  <si>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</si>
  <si>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</si>
  <si>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</si>
  <si>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</si>
  <si>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</si>
  <si>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</si>
  <si>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</si>
  <si>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</si>
  <si>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</si>
  <si>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</si>
  <si>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</si>
  <si>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</si>
  <si>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</si>
  <si>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</si>
  <si>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</si>
  <si>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</si>
  <si>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</si>
  <si>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</si>
  <si>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</si>
  <si>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</si>
  <si>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</si>
  <si>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</si>
  <si>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</si>
  <si>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</si>
  <si>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</si>
  <si>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</si>
  <si>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</si>
  <si>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</si>
  <si>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</si>
  <si>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</si>
  <si>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</si>
  <si>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</si>
  <si>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</si>
  <si>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</si>
  <si>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</si>
  <si>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</si>
  <si>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</si>
  <si>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</si>
  <si>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</si>
  <si>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</si>
  <si>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</si>
  <si>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</si>
  <si>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</si>
  <si>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</si>
  <si>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</si>
  <si>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</si>
  <si>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</si>
  <si>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</si>
  <si>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</si>
  <si>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</si>
  <si>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</si>
  <si>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</si>
  <si>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</si>
  <si>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</si>
  <si>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</si>
  <si>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</si>
  <si>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</si>
  <si>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</si>
  <si>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</si>
  <si>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</si>
  <si>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</si>
  <si>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</si>
  <si>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</si>
  <si>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</si>
  <si>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</si>
  <si>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</si>
  <si>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</si>
  <si>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</si>
  <si>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</si>
  <si>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</si>
  <si>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</si>
  <si>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</si>
  <si>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</si>
  <si>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</si>
  <si>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</si>
  <si>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</si>
  <si>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</si>
  <si>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</si>
  <si>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</si>
  <si>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</si>
  <si>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</si>
  <si>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</si>
  <si>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</si>
  <si>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</si>
  <si>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</si>
  <si>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</si>
  <si>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</si>
  <si>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</si>
  <si>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</si>
  <si>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</si>
  <si>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</si>
  <si>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</si>
  <si>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</si>
  <si>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</si>
  <si>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</si>
  <si>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</si>
  <si>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</si>
  <si>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</si>
  <si>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</si>
  <si>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</si>
  <si>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</si>
  <si>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</si>
  <si>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</si>
  <si>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</si>
  <si>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</si>
  <si>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</si>
  <si>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</si>
  <si>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</si>
  <si>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</si>
  <si>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</si>
  <si>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</si>
  <si>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</si>
  <si>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</si>
  <si>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</si>
  <si>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</si>
  <si>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</si>
  <si>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</si>
  <si>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</si>
  <si>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</si>
  <si>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</si>
  <si>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</si>
  <si>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</si>
  <si>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</si>
  <si>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</si>
  <si>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</si>
  <si>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</si>
  <si>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</si>
  <si>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</si>
  <si>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</si>
  <si>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</si>
  <si>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</si>
  <si>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</si>
  <si>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</si>
  <si>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</si>
  <si>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</si>
  <si>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</si>
  <si>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</si>
  <si>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</si>
  <si>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</si>
  <si>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</si>
  <si>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</si>
  <si>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</si>
  <si>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</si>
  <si>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</si>
  <si>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</si>
  <si>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</si>
  <si>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</si>
  <si>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</si>
  <si>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</si>
  <si>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</si>
  <si>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</si>
  <si>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</si>
  <si>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</si>
  <si>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</si>
  <si>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</si>
  <si>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</si>
  <si>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</si>
  <si>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</si>
  <si>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</si>
  <si>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</si>
  <si>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</si>
  <si>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</si>
  <si>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</si>
  <si>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</si>
  <si>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</si>
  <si>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</si>
  <si>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</si>
  <si>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</si>
  <si>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</si>
  <si>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</si>
  <si>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</si>
  <si>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</si>
  <si>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</si>
  <si>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</si>
  <si>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</si>
  <si>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</si>
  <si>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</si>
  <si>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</si>
  <si>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</si>
  <si>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</si>
  <si>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</si>
  <si>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</si>
  <si>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</si>
  <si>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</si>
  <si>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</si>
  <si>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</si>
  <si>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</si>
  <si>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</si>
  <si>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</si>
  <si>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</si>
  <si>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</si>
  <si>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</si>
  <si>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</si>
  <si>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</si>
  <si>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</si>
  <si>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</si>
  <si>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</si>
  <si>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</si>
  <si>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</si>
  <si>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</si>
  <si>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</si>
  <si>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</si>
  <si>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</si>
  <si>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</si>
  <si>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</si>
  <si>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</si>
  <si>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</si>
  <si>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</si>
  <si>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</si>
  <si>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</si>
  <si>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</si>
  <si>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</si>
  <si>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</si>
  <si>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</si>
  <si>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</si>
  <si>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</si>
  <si>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</si>
  <si>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</si>
  <si>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</si>
  <si>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</si>
  <si>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</si>
  <si>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</si>
  <si>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</si>
  <si>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</si>
  <si>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</si>
  <si>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</si>
  <si>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</si>
  <si>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</si>
  <si>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</si>
  <si>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</si>
  <si>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</si>
  <si>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</si>
  <si>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</si>
  <si>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</si>
  <si>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</si>
  <si>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</si>
  <si>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</si>
  <si>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</si>
  <si>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</si>
  <si>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</si>
  <si>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</si>
  <si>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</si>
  <si>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</si>
  <si>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</si>
  <si>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</si>
  <si>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</si>
  <si>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</si>
  <si>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</si>
  <si>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</si>
  <si>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</si>
  <si>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</si>
  <si>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</si>
  <si>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</si>
  <si>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</si>
  <si>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</si>
  <si>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</si>
  <si>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</si>
  <si>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</si>
  <si>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</si>
  <si>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</si>
  <si>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</si>
  <si>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</si>
  <si>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</si>
  <si>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</si>
  <si>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</si>
  <si>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</si>
  <si>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</si>
  <si>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</si>
  <si>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</si>
  <si>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</si>
  <si>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</si>
  <si>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</si>
  <si>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</si>
  <si>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</si>
  <si>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</si>
  <si>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</si>
  <si>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</si>
  <si>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</si>
  <si>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</si>
  <si>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</si>
  <si>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</si>
  <si>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</si>
  <si>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</si>
  <si>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</si>
  <si>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</si>
  <si>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</si>
  <si>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</si>
  <si>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</si>
  <si>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</si>
  <si>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</si>
  <si>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</si>
  <si>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</si>
  <si>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</si>
  <si>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</si>
  <si>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</si>
  <si>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</si>
  <si>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</si>
  <si>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</si>
  <si>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</si>
  <si>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</si>
  <si>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</si>
  <si>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</si>
  <si>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</si>
  <si>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</si>
  <si>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</si>
  <si>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</si>
  <si>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</si>
  <si>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</si>
  <si>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</si>
  <si>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</si>
  <si>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</si>
  <si>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</si>
  <si>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</si>
  <si>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</si>
  <si>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</si>
  <si>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</si>
  <si>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</si>
  <si>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</si>
  <si>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</si>
  <si>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</si>
  <si>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</si>
  <si>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</si>
  <si>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</si>
  <si>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</si>
  <si>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</si>
  <si>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</si>
  <si>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</si>
  <si>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</si>
  <si>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</si>
  <si>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</si>
  <si>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</si>
  <si>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</si>
  <si>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</si>
  <si>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</si>
  <si>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</si>
  <si>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</si>
  <si>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</si>
  <si>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</si>
  <si>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</si>
  <si>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</si>
  <si>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</si>
  <si>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</si>
  <si>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</si>
  <si>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</si>
  <si>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</si>
  <si>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</si>
  <si>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</si>
  <si>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</si>
  <si>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</si>
  <si>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</si>
  <si>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</si>
  <si>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</si>
  <si>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</si>
  <si>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</si>
  <si>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</si>
  <si>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</si>
  <si>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</si>
  <si>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</si>
  <si>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</si>
  <si>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</si>
  <si>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</si>
  <si>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</si>
  <si>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</si>
  <si>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</si>
  <si>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</si>
  <si>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</si>
  <si>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</si>
  <si>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</si>
  <si>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</si>
  <si>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</si>
  <si>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</si>
  <si>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</si>
  <si>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</si>
  <si>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</si>
  <si>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</si>
  <si>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</si>
  <si>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</si>
  <si>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</si>
  <si>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</si>
  <si>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</si>
  <si>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</si>
  <si>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</si>
  <si>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</si>
  <si>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</si>
  <si>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</si>
  <si>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</si>
  <si>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</si>
  <si>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</si>
  <si>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</si>
  <si>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</si>
  <si>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</si>
  <si>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</si>
  <si>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</si>
  <si>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</si>
  <si>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</si>
  <si>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</si>
  <si>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</si>
  <si>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</si>
  <si>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</si>
  <si>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</si>
  <si>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</si>
  <si>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</si>
  <si>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</si>
  <si>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</si>
  <si>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</si>
  <si>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</si>
  <si>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</si>
  <si>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</si>
  <si>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</si>
  <si>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</si>
  <si>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</si>
  <si>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</si>
  <si>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</si>
  <si>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</si>
  <si>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</si>
  <si>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</si>
  <si>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</si>
  <si>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</si>
  <si>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</si>
  <si>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</si>
  <si>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</si>
  <si>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</si>
  <si>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</si>
  <si>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</si>
  <si>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</si>
  <si>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</si>
  <si>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</si>
  <si>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</si>
  <si>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</si>
  <si>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</si>
  <si>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</si>
  <si>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</si>
  <si>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</si>
  <si>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</si>
  <si>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</si>
  <si>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</si>
  <si>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</si>
  <si>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</si>
  <si>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</si>
  <si>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</si>
  <si>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</si>
  <si>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</si>
  <si>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</si>
  <si>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</si>
  <si>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</si>
  <si>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</si>
  <si>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</si>
  <si>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</si>
  <si>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</si>
  <si>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</si>
  <si>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</si>
  <si>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</si>
  <si>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</si>
  <si>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</si>
  <si>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</si>
  <si>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</si>
  <si>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</si>
  <si>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</si>
  <si>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</si>
  <si>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</si>
  <si>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</si>
  <si>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</si>
  <si>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</si>
  <si>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</si>
  <si>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</si>
  <si>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</si>
  <si>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</si>
  <si>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</si>
  <si>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</si>
  <si>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</si>
  <si>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</si>
  <si>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</si>
  <si>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</si>
  <si>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</si>
  <si>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</si>
  <si>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</si>
  <si>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</si>
  <si>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</si>
  <si>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</si>
  <si>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</si>
  <si>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</si>
  <si>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</si>
  <si>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</si>
  <si>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</si>
  <si>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</si>
  <si>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</si>
  <si>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</si>
  <si>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</si>
  <si>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</si>
  <si>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</si>
  <si>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</si>
  <si>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</si>
  <si>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</si>
  <si>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</si>
  <si>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</si>
  <si>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</si>
  <si>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</si>
  <si>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</si>
  <si>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</si>
  <si>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</si>
  <si>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</si>
  <si>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</si>
  <si>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</si>
  <si>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</si>
  <si>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</si>
  <si>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</si>
  <si>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</si>
  <si>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</si>
  <si>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</si>
  <si>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</si>
  <si>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</si>
  <si>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</si>
  <si>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</si>
  <si>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</si>
  <si>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</si>
  <si>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</si>
  <si>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</si>
  <si>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</si>
  <si>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</si>
  <si>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</si>
  <si>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</si>
  <si>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</si>
  <si>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</si>
  <si>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</si>
  <si>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</si>
  <si>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</si>
  <si>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</si>
  <si>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</si>
  <si>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</si>
  <si>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</si>
  <si>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</si>
  <si>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</si>
  <si>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</si>
  <si>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</si>
  <si>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</si>
  <si>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</si>
  <si>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</si>
  <si>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</si>
  <si>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</si>
  <si>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</si>
  <si>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</si>
  <si>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</si>
  <si>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</si>
  <si>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</si>
  <si>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</si>
  <si>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</si>
  <si>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</si>
  <si>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</si>
  <si>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</si>
  <si>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</si>
  <si>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</si>
  <si>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</si>
  <si>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</si>
  <si>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</si>
  <si>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</si>
  <si>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</si>
  <si>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</si>
  <si>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</si>
  <si>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</si>
  <si>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</si>
  <si>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</si>
  <si>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</si>
  <si>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</si>
  <si>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</si>
  <si>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</si>
  <si>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</si>
  <si>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</si>
  <si>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</si>
  <si>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</si>
  <si>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</si>
  <si>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</si>
  <si>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</si>
  <si>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</si>
  <si>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</si>
  <si>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</si>
  <si>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</si>
  <si>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</si>
  <si>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</si>
  <si>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</si>
  <si>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</si>
  <si>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</si>
  <si>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</si>
  <si>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</si>
  <si>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</si>
  <si>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</si>
  <si>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</si>
  <si>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</si>
  <si>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</si>
  <si>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</si>
  <si>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</si>
  <si>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</si>
  <si>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</si>
  <si>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</si>
  <si>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</si>
  <si>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</si>
  <si>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</si>
  <si>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</si>
  <si>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</si>
  <si>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</si>
  <si>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</si>
  <si>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</si>
  <si>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</si>
  <si>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</si>
  <si>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</si>
  <si>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</si>
  <si>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</si>
  <si>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</si>
  <si>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</si>
  <si>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</si>
  <si>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</si>
  <si>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</si>
  <si>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</si>
  <si>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</si>
  <si>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</si>
  <si>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</si>
  <si>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</si>
  <si>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</si>
  <si>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</si>
  <si>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</si>
  <si>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</si>
  <si>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</si>
  <si>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</si>
  <si>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</si>
  <si>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</si>
  <si>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</si>
  <si>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</si>
  <si>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</si>
  <si>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</si>
  <si>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</si>
  <si>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</si>
  <si>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</si>
  <si>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</si>
  <si>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</si>
  <si>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</si>
  <si>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</si>
  <si>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</si>
  <si>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</si>
  <si>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</si>
  <si>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</si>
  <si>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</si>
  <si>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</si>
  <si>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</si>
  <si>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</si>
  <si>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</si>
  <si>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</si>
  <si>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</si>
  <si>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</si>
  <si>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</si>
  <si>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</si>
  <si>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</si>
  <si>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</si>
  <si>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</si>
  <si>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</si>
  <si>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</si>
  <si>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</si>
  <si>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</si>
  <si>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</si>
  <si>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</si>
  <si>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</si>
  <si>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</si>
  <si>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</si>
  <si>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</si>
  <si>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</si>
  <si>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</si>
  <si>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</si>
  <si>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</si>
  <si>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</si>
  <si>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</si>
  <si>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</si>
  <si>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</si>
  <si>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</si>
  <si>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</si>
  <si>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</si>
  <si>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</si>
  <si>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</si>
  <si>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</si>
  <si>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</si>
  <si>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</si>
  <si>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</si>
  <si>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</si>
  <si>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</si>
  <si>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</si>
  <si>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</si>
  <si>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</si>
  <si>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</si>
  <si>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</si>
  <si>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</si>
  <si>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</si>
  <si>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</si>
  <si>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</si>
  <si>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</si>
  <si>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</si>
  <si>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</si>
  <si>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</si>
  <si>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</si>
  <si>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</si>
  <si>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</si>
  <si>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</si>
  <si>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</si>
  <si>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</si>
  <si>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</si>
  <si>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</si>
  <si>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</si>
  <si>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</si>
  <si>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</si>
  <si>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</si>
  <si>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</si>
  <si>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</si>
  <si>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</si>
  <si>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</si>
  <si>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</si>
  <si>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</si>
  <si>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</si>
  <si>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</si>
  <si>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</si>
  <si>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</si>
  <si>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</si>
  <si>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</si>
  <si>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</si>
  <si>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</si>
  <si>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</si>
  <si>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</si>
  <si>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</si>
  <si>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</si>
  <si>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</si>
  <si>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</si>
  <si>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</si>
  <si>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</si>
  <si>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</si>
  <si>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</si>
  <si>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</si>
  <si>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</si>
  <si>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</si>
  <si>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</si>
  <si>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</si>
  <si>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</si>
  <si>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</si>
  <si>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</si>
  <si>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</si>
  <si>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</si>
  <si>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</si>
  <si>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</si>
  <si>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</si>
  <si>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</si>
  <si>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</si>
  <si>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</si>
  <si>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</si>
  <si>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</si>
  <si>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</si>
  <si>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</si>
  <si>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</si>
  <si>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</si>
  <si>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</si>
  <si>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</si>
  <si>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</si>
  <si>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</si>
  <si>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</si>
  <si>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</si>
  <si>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</si>
  <si>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</si>
  <si>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</si>
  <si>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</si>
  <si>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</si>
  <si>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</si>
  <si>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</si>
  <si>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</si>
  <si>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</si>
  <si>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</si>
  <si>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</si>
  <si>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</si>
  <si>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</si>
  <si>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</si>
  <si>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</si>
  <si>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</si>
  <si>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</si>
  <si>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</si>
  <si>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</si>
  <si>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</si>
  <si>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</si>
  <si>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</si>
  <si>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</si>
  <si>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</si>
  <si>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</si>
  <si>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</si>
  <si>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</si>
  <si>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</si>
  <si>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</si>
  <si>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</si>
  <si>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</si>
  <si>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</si>
  <si>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</si>
  <si>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</si>
  <si>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</si>
  <si>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</si>
  <si>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</si>
  <si>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</si>
  <si>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</si>
  <si>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</si>
  <si>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</si>
  <si>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</si>
  <si>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</si>
  <si>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</si>
  <si>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</si>
  <si>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</si>
  <si>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</si>
  <si>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</si>
  <si>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</si>
  <si>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</si>
  <si>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</si>
  <si>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</si>
  <si>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</si>
  <si>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</si>
  <si>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</si>
  <si>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</si>
  <si>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</si>
  <si>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</si>
  <si>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</si>
  <si>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</si>
  <si>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</si>
  <si>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</si>
  <si>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</si>
  <si>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</si>
  <si>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</si>
  <si>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</si>
  <si>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</si>
  <si>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</si>
  <si>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</si>
  <si>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</si>
  <si>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</si>
  <si>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</si>
  <si>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</si>
  <si>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</si>
  <si>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</si>
  <si>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</si>
  <si>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</si>
  <si>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</si>
  <si>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</si>
  <si>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</si>
  <si>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</si>
  <si>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</si>
  <si>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</si>
  <si>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</si>
  <si>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</si>
  <si>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</si>
  <si>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</si>
  <si>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</si>
  <si>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</si>
  <si>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</si>
  <si>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</si>
  <si>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</si>
  <si>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</si>
  <si>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</si>
  <si>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</si>
  <si>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</si>
  <si>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</si>
  <si>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</si>
  <si>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</si>
  <si>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</si>
  <si>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</si>
  <si>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</si>
  <si>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</si>
  <si>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</si>
  <si>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</si>
  <si>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</si>
  <si>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</si>
  <si>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</si>
  <si>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</si>
  <si>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</si>
  <si>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</si>
  <si>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</si>
  <si>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</si>
  <si>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</si>
  <si>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</si>
  <si>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</si>
  <si>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</si>
  <si>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</si>
  <si>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</si>
  <si>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</si>
  <si>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</si>
  <si>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</si>
  <si>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</si>
  <si>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</si>
  <si>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</si>
  <si>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</si>
  <si>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</si>
  <si>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</si>
  <si>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</si>
  <si>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</si>
  <si>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</si>
  <si>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</si>
  <si>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</si>
  <si>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</si>
  <si>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</si>
  <si>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</si>
  <si>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</si>
  <si>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</si>
  <si>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</si>
  <si>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</si>
  <si>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</si>
  <si>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</si>
  <si>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</si>
  <si>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</si>
  <si>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</si>
  <si>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</si>
  <si>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</si>
  <si>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</si>
  <si>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</si>
  <si>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</si>
  <si>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</si>
  <si>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</si>
  <si>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</si>
  <si>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</si>
  <si>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</si>
  <si>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</si>
  <si>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</si>
  <si>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</si>
  <si>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</si>
  <si>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</si>
  <si>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</si>
  <si>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</si>
  <si>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</si>
  <si>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</si>
  <si>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</si>
  <si>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</si>
  <si>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</si>
  <si>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</si>
  <si>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</si>
  <si>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</si>
  <si>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</si>
  <si>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</si>
  <si>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</si>
  <si>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</si>
  <si>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</si>
  <si>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</si>
  <si>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</si>
  <si>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</si>
  <si>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</si>
  <si>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</si>
  <si>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</si>
  <si>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</si>
  <si>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</si>
  <si>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</si>
  <si>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</si>
  <si>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</si>
  <si>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</si>
  <si>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</si>
  <si>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</si>
  <si>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</si>
  <si>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</si>
  <si>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</si>
  <si>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</si>
  <si>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</si>
  <si>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</si>
  <si>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</si>
  <si>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</si>
  <si>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</si>
  <si>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</si>
  <si>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</si>
  <si>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</si>
  <si>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</si>
  <si>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</si>
  <si>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</si>
  <si>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</si>
  <si>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</si>
  <si>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</si>
  <si>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</si>
  <si>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</si>
  <si>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</si>
  <si>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</si>
  <si>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</si>
  <si>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</si>
  <si>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</si>
  <si>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</si>
  <si>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</si>
  <si>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</si>
  <si>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</si>
  <si>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</si>
  <si>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</si>
  <si>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</si>
  <si>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</si>
  <si>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</si>
  <si>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</si>
  <si>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</si>
  <si>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</si>
  <si>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</si>
  <si>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</si>
  <si>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</si>
  <si>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</si>
  <si>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</si>
  <si>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</si>
  <si>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</si>
  <si>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</si>
  <si>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</si>
  <si>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</si>
  <si>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</si>
  <si>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</si>
  <si>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</si>
  <si>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</si>
  <si>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</si>
  <si>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</si>
  <si>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</si>
  <si>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</si>
  <si>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</si>
  <si>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</si>
  <si>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</si>
  <si>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</si>
  <si>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</si>
  <si>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</si>
  <si>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</si>
  <si>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</si>
  <si>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</si>
  <si>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</si>
  <si>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</si>
  <si>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</si>
  <si>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</si>
  <si>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</si>
  <si>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</si>
  <si>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</si>
  <si>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</si>
  <si>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</si>
  <si>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</si>
  <si>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</si>
  <si>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</si>
  <si>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</si>
  <si>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</si>
  <si>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</si>
  <si>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</si>
  <si>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</si>
  <si>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</si>
  <si>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</si>
  <si>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</si>
  <si>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</si>
  <si>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</si>
  <si>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</si>
  <si>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</si>
  <si>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</si>
  <si>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</si>
  <si>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</si>
  <si>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</si>
  <si>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</si>
  <si>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</si>
  <si>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</si>
  <si>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</si>
  <si>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</si>
  <si>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</si>
  <si>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</si>
  <si>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</si>
  <si>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</si>
  <si>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</si>
  <si>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</si>
  <si>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</si>
  <si>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</si>
  <si>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</si>
  <si>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</si>
  <si>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</si>
  <si>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</si>
  <si>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</si>
  <si>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</si>
  <si>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</si>
  <si>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</si>
  <si>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</si>
  <si>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</si>
  <si>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</si>
  <si>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</si>
  <si>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</si>
  <si>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</si>
  <si>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</si>
  <si>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</si>
  <si>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</si>
  <si>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</si>
  <si>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</si>
  <si>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</si>
  <si>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</si>
  <si>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</si>
  <si>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</si>
  <si>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</si>
  <si>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</si>
  <si>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</si>
  <si>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</si>
  <si>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</si>
  <si>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</si>
  <si>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</si>
  <si>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</si>
  <si>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</si>
  <si>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</si>
  <si>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</si>
  <si>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</si>
  <si>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</si>
  <si>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</si>
  <si>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</si>
  <si>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</si>
  <si>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</si>
  <si>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</si>
  <si>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</si>
  <si>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</si>
  <si>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</si>
  <si>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</si>
  <si>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</si>
  <si>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</si>
  <si>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</si>
  <si>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</si>
  <si>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</si>
  <si>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</si>
  <si>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</si>
  <si>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</si>
  <si>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</si>
  <si>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</si>
  <si>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</si>
  <si>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</si>
  <si>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</si>
  <si>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</si>
  <si>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</si>
  <si>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</si>
  <si>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</si>
  <si>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</si>
  <si>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</si>
  <si>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</si>
  <si>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</si>
  <si>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</si>
  <si>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</si>
  <si>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</si>
  <si>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</si>
  <si>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</si>
  <si>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</si>
  <si>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</si>
  <si>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</si>
  <si>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</si>
  <si>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</si>
  <si>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</si>
  <si>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</si>
  <si>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</si>
  <si>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</si>
  <si>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</si>
  <si>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</si>
  <si>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</si>
  <si>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</si>
  <si>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</si>
  <si>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</si>
  <si>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</si>
  <si>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</si>
  <si>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</si>
  <si>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</si>
  <si>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</si>
  <si>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</si>
  <si>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</si>
  <si>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</si>
  <si>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</si>
  <si>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</si>
  <si>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</si>
  <si>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</si>
  <si>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</si>
  <si>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</si>
  <si>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</si>
  <si>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</si>
  <si>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</si>
  <si>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</si>
  <si>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</si>
  <si>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</si>
  <si>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</si>
  <si>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</si>
  <si>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</si>
  <si>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</si>
  <si>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</si>
  <si>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</si>
  <si>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</si>
  <si>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</si>
  <si>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</si>
  <si>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</si>
  <si>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</si>
  <si>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</si>
  <si>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</si>
  <si>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</si>
  <si>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</si>
  <si>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</si>
  <si>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</si>
  <si>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</si>
  <si>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</si>
  <si>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</si>
  <si>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</si>
  <si>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</si>
  <si>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</si>
  <si>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</si>
  <si>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</si>
  <si>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</si>
  <si>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</si>
  <si>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</si>
  <si>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</si>
  <si>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</si>
  <si>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</si>
  <si>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</si>
  <si>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</si>
  <si>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</si>
  <si>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</si>
  <si>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</si>
  <si>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</si>
  <si>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</si>
  <si>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</si>
  <si>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</si>
  <si>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</si>
  <si>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</si>
  <si>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</si>
  <si>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</si>
  <si>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</si>
  <si>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</si>
  <si>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</si>
  <si>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</si>
  <si>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</si>
  <si>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</si>
  <si>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</si>
  <si>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</si>
  <si>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</si>
  <si>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</si>
  <si>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</si>
  <si>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</si>
  <si>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</si>
  <si>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</si>
  <si>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</si>
  <si>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</si>
  <si>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</si>
  <si>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</si>
  <si>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</si>
  <si>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</si>
  <si>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</si>
  <si>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</si>
  <si>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</si>
  <si>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</si>
  <si>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</si>
  <si>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</si>
  <si>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</si>
  <si>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</si>
  <si>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</si>
  <si>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</si>
  <si>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</si>
  <si>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</si>
  <si>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</si>
  <si>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</si>
  <si>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</si>
  <si>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</si>
  <si>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</si>
  <si>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</si>
  <si>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</si>
  <si>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</si>
  <si>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</si>
  <si>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</si>
  <si>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</si>
  <si>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</si>
  <si>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</si>
  <si>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</si>
  <si>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</si>
  <si>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</si>
  <si>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</si>
  <si>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</si>
  <si>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</si>
  <si>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</si>
  <si>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</si>
  <si>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</si>
  <si>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</si>
  <si>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</si>
  <si>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</si>
  <si>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</si>
  <si>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</si>
  <si>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</si>
  <si>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</si>
  <si>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</si>
  <si>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</si>
  <si>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</si>
  <si>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</si>
  <si>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</si>
  <si>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</si>
  <si>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</si>
  <si>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</si>
  <si>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</si>
  <si>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</si>
  <si>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</si>
  <si>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</si>
  <si>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</si>
  <si>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</si>
  <si>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</si>
  <si>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</si>
  <si>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</si>
  <si>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</si>
  <si>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</si>
  <si>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</si>
  <si>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</si>
  <si>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</si>
  <si>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</si>
  <si>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</si>
  <si>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</si>
  <si>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</si>
  <si>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</si>
  <si>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</si>
  <si>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</si>
  <si>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</si>
  <si>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</si>
  <si>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</si>
  <si>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</si>
  <si>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</si>
  <si>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</si>
  <si>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</si>
  <si>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</si>
  <si>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</si>
  <si>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</si>
  <si>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</si>
  <si>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</si>
  <si>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</si>
  <si>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</si>
  <si>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</si>
  <si>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</si>
  <si>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</si>
  <si>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</si>
  <si>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</si>
  <si>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</si>
  <si>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</si>
  <si>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</si>
  <si>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</si>
  <si>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</si>
  <si>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</si>
  <si>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</si>
  <si>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</si>
  <si>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</si>
  <si>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</si>
  <si>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</si>
  <si>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</si>
  <si>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</si>
  <si>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</si>
  <si>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</si>
  <si>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</si>
  <si>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</si>
  <si>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</si>
  <si>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</si>
  <si>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</si>
  <si>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</si>
  <si>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</si>
  <si>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</si>
  <si>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</si>
  <si>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</si>
  <si>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</si>
  <si>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</si>
  <si>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</si>
  <si>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</si>
  <si>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</si>
  <si>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</si>
  <si>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</si>
  <si>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</si>
  <si>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</si>
  <si>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</si>
  <si>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</si>
  <si>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</si>
  <si>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</si>
  <si>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</si>
  <si>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</si>
  <si>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</si>
  <si>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</si>
  <si>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</si>
  <si>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</si>
  <si>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</si>
  <si>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</si>
  <si>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</si>
  <si>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</si>
  <si>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</si>
  <si>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</si>
  <si>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</si>
  <si>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</si>
  <si>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</si>
  <si>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</si>
  <si>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</si>
  <si>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</si>
  <si>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</si>
  <si>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</si>
  <si>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</si>
  <si>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</si>
  <si>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</si>
  <si>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</si>
  <si>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</si>
  <si>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</si>
  <si>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</si>
  <si>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</si>
  <si>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</si>
  <si>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</si>
  <si>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</si>
  <si>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</si>
  <si>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</si>
  <si>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</si>
  <si>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</si>
  <si>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</si>
  <si>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</si>
  <si>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</si>
  <si>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</si>
  <si>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</si>
  <si>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</si>
  <si>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</si>
  <si>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</si>
  <si>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</si>
  <si>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</si>
  <si>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</si>
  <si>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</si>
  <si>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</si>
  <si>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</si>
  <si>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</si>
  <si>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</si>
  <si>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</si>
  <si>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</si>
  <si>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</si>
  <si>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</si>
  <si>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</si>
  <si>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</si>
  <si>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</si>
  <si>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</si>
  <si>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</si>
  <si>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</si>
  <si>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</si>
  <si>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</si>
  <si>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</si>
  <si>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</si>
  <si>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</si>
  <si>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</si>
  <si>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</si>
  <si>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</si>
  <si>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</si>
  <si>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</si>
  <si>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</si>
  <si>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</si>
  <si>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</si>
  <si>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</si>
  <si>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</si>
  <si>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</si>
  <si>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</si>
  <si>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</si>
  <si>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</si>
  <si>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</si>
  <si>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</si>
  <si>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</si>
  <si>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</si>
  <si>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</si>
  <si>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</si>
  <si>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</si>
  <si>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</si>
  <si>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</si>
  <si>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</si>
  <si>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</si>
  <si>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</si>
  <si>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</si>
  <si>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</si>
  <si>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</si>
  <si>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</si>
  <si>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</si>
  <si>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</si>
  <si>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</si>
  <si>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</si>
  <si>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</si>
  <si>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</si>
  <si>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</si>
  <si>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</si>
  <si>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</si>
  <si>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</si>
  <si>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</si>
  <si>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</si>
  <si>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</si>
  <si>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</si>
  <si>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</si>
  <si>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</si>
  <si>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</si>
  <si>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</si>
  <si>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</si>
  <si>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</si>
  <si>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</si>
  <si>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</si>
  <si>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</si>
  <si>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</si>
  <si>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</si>
  <si>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</si>
  <si>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</si>
  <si>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</si>
  <si>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</si>
  <si>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</si>
  <si>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</si>
  <si>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</si>
  <si>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</si>
  <si>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</si>
  <si>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</si>
  <si>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</si>
  <si>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</si>
  <si>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</si>
  <si>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</si>
  <si>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</si>
  <si>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</si>
  <si>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</si>
  <si>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</si>
  <si>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</si>
  <si>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</si>
  <si>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</si>
  <si>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</si>
  <si>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</si>
  <si>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</si>
  <si>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</si>
  <si>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</si>
  <si>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</si>
  <si>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</si>
  <si>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</si>
  <si>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</si>
  <si>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</si>
  <si>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</si>
  <si>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</si>
  <si>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</si>
  <si>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</si>
  <si>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</si>
  <si>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</si>
  <si>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</si>
  <si>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</si>
  <si>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</si>
  <si>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</si>
  <si>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</si>
  <si>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</si>
  <si>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</si>
  <si>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</si>
  <si>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</si>
  <si>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</si>
  <si>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</si>
  <si>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</si>
  <si>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</si>
  <si>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</si>
  <si>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</si>
  <si>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</si>
  <si>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</si>
  <si>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</si>
  <si>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</si>
  <si>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</si>
  <si>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</si>
  <si>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</si>
  <si>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</si>
  <si>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</si>
  <si>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</si>
  <si>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</si>
  <si>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</si>
  <si>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</si>
  <si>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</si>
  <si>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</si>
  <si>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</si>
  <si>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</si>
  <si>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</si>
  <si>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</si>
  <si>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</si>
  <si>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</si>
  <si>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</si>
  <si>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</si>
  <si>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</si>
  <si>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</si>
  <si>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</si>
  <si>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</si>
  <si>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</si>
  <si>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</si>
  <si>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</si>
  <si>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</si>
  <si>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</si>
  <si>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</si>
  <si>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</si>
  <si>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</si>
  <si>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</si>
  <si>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</si>
  <si>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</si>
  <si>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</si>
  <si>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</si>
  <si>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</si>
  <si>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</si>
  <si>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</si>
  <si>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</si>
  <si>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</si>
  <si>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</si>
  <si>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</si>
  <si>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</si>
  <si>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</si>
  <si>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</si>
  <si>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</si>
  <si>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</si>
  <si>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</si>
  <si>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</si>
  <si>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</si>
  <si>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</si>
  <si>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</si>
  <si>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</si>
  <si>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</si>
  <si>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</si>
  <si>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</si>
  <si>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</si>
  <si>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</si>
  <si>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</si>
  <si>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</si>
  <si>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</si>
  <si>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</si>
  <si>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</si>
  <si>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</si>
  <si>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</si>
  <si>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</si>
  <si>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</si>
  <si>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</si>
  <si>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</si>
  <si>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</si>
  <si>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</si>
  <si>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</si>
  <si>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</si>
  <si>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</si>
  <si>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</si>
  <si>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</si>
  <si>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</si>
  <si>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</si>
  <si>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</si>
  <si>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</si>
  <si>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</si>
  <si>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</si>
  <si>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</si>
  <si>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</si>
  <si>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</si>
  <si>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</si>
  <si>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</si>
  <si>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</si>
  <si>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</si>
  <si>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</si>
  <si>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</si>
  <si>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</si>
  <si>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</si>
  <si>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</si>
  <si>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</si>
  <si>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</si>
  <si>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</si>
  <si>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</si>
  <si>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</si>
  <si>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</si>
  <si>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</si>
  <si>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</si>
  <si>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</si>
  <si>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</si>
  <si>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</si>
  <si>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</si>
  <si>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</si>
  <si>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</si>
  <si>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</si>
  <si>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</si>
  <si>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</si>
  <si>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</si>
  <si>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</si>
  <si>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</si>
  <si>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</si>
  <si>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</si>
  <si>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</si>
  <si>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</si>
  <si>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</si>
  <si>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</si>
  <si>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</si>
  <si>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</si>
  <si>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</si>
  <si>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</si>
  <si>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</si>
  <si>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</si>
  <si>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</si>
  <si>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</si>
  <si>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</si>
  <si>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</si>
  <si>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</si>
  <si>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</si>
  <si>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</si>
  <si>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</si>
  <si>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</si>
  <si>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</si>
  <si>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</si>
  <si>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</si>
  <si>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</si>
  <si>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</si>
  <si>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</si>
  <si>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</si>
  <si>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</si>
  <si>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</si>
  <si>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</si>
  <si>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</si>
  <si>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</si>
  <si>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</si>
  <si>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</si>
  <si>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</si>
  <si>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</si>
  <si>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</si>
  <si>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</si>
  <si>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</si>
  <si>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</si>
  <si>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</si>
  <si>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</si>
  <si>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</si>
  <si>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</si>
  <si>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</si>
  <si>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</si>
  <si>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</si>
  <si>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</si>
  <si>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</si>
  <si>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</si>
  <si>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</si>
  <si>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</si>
  <si>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</si>
  <si>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</si>
  <si>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</si>
  <si>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</si>
  <si>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</si>
  <si>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</si>
  <si>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</si>
  <si>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</si>
  <si>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</si>
  <si>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</si>
  <si>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</si>
  <si>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</si>
  <si>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</si>
  <si>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</si>
  <si>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</si>
  <si>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</si>
  <si>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</si>
  <si>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</si>
  <si>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</si>
  <si>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</si>
  <si>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</si>
  <si>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</si>
  <si>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</si>
  <si>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</si>
  <si>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</si>
  <si>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</si>
  <si>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</si>
  <si>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</si>
  <si>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</si>
  <si>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</si>
  <si>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</si>
  <si>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</si>
  <si>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</si>
  <si>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</si>
  <si>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</si>
  <si>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</si>
  <si>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</si>
  <si>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</si>
  <si>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</si>
  <si>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</si>
  <si>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</si>
  <si>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</si>
  <si>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</si>
  <si>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</si>
  <si>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</si>
  <si>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</si>
  <si>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</si>
  <si>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</si>
  <si>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</si>
  <si>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</si>
  <si>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</si>
  <si>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</si>
  <si>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</si>
  <si>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</si>
  <si>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</si>
  <si>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</si>
  <si>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</si>
  <si>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</si>
  <si>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</si>
  <si>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</si>
  <si>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</si>
  <si>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</si>
  <si>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</si>
  <si>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</si>
  <si>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</si>
  <si>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</si>
  <si>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</si>
  <si>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</si>
  <si>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</si>
  <si>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</si>
  <si>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</si>
  <si>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</si>
  <si>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</si>
  <si>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</si>
  <si>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</si>
  <si>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</si>
  <si>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</si>
  <si>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</si>
  <si>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</si>
  <si>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</si>
  <si>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</si>
  <si>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</si>
  <si>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</si>
  <si>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</si>
  <si>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</si>
  <si>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</si>
  <si>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</si>
  <si>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</si>
  <si>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</si>
  <si>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</si>
  <si>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</si>
  <si>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</si>
  <si>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</si>
  <si>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</si>
  <si>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</si>
  <si>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</si>
  <si>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</si>
  <si>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</si>
  <si>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</si>
  <si>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</si>
  <si>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</si>
  <si>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</si>
  <si>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</si>
  <si>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</si>
  <si>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</si>
  <si>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</si>
  <si>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</si>
  <si>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</si>
  <si>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</si>
  <si>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</si>
  <si>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</si>
  <si>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</si>
  <si>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</si>
  <si>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</si>
  <si>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</si>
  <si>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</si>
  <si>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</si>
  <si>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</si>
  <si>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</si>
  <si>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</si>
  <si>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</si>
  <si>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</si>
  <si>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</si>
  <si>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</si>
  <si>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</si>
  <si>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</si>
  <si>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</si>
  <si>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</si>
  <si>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</si>
  <si>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</si>
  <si>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</si>
  <si>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</si>
  <si>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</si>
  <si>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</si>
  <si>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</si>
  <si>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</si>
  <si>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</si>
  <si>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</si>
  <si>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</si>
  <si>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</si>
  <si>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</si>
  <si>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</si>
  <si>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</si>
  <si>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</si>
  <si>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</si>
  <si>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</si>
  <si>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</si>
  <si>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</si>
  <si>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</si>
  <si>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</si>
  <si>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</si>
  <si>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</si>
  <si>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</si>
  <si>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</si>
  <si>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</si>
  <si>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</si>
  <si>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</si>
  <si>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</si>
  <si>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</si>
  <si>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</si>
  <si>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</si>
  <si>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</si>
  <si>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</si>
  <si>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</si>
  <si>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</si>
  <si>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</si>
  <si>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</si>
  <si>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</si>
  <si>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</si>
  <si>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</si>
  <si>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</si>
  <si>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</si>
  <si>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</si>
  <si>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</si>
  <si>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</si>
  <si>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</si>
  <si>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</si>
  <si>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</si>
  <si>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</si>
  <si>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</si>
  <si>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</si>
  <si>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</si>
  <si>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</si>
  <si>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</si>
  <si>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</si>
  <si>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</si>
  <si>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</si>
  <si>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</si>
  <si>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</si>
  <si>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</si>
  <si>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</si>
  <si>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</si>
  <si>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</si>
  <si>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</si>
  <si>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</si>
  <si>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</si>
  <si>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</si>
  <si>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</si>
  <si>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</si>
  <si>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</si>
  <si>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</si>
  <si>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</si>
  <si>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</si>
  <si>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</si>
  <si>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</si>
  <si>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</si>
  <si>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</si>
  <si>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</si>
  <si>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</si>
  <si>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</si>
  <si>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</si>
  <si>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</si>
  <si>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</si>
  <si>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</si>
  <si>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</si>
  <si>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</si>
  <si>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</si>
  <si>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</si>
  <si>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</si>
  <si>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</si>
  <si>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</si>
  <si>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</si>
  <si>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</si>
  <si>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</si>
  <si>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</si>
  <si>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</si>
  <si>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</si>
  <si>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</si>
  <si>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</si>
  <si>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</si>
  <si>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</si>
  <si>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</si>
  <si>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</si>
  <si>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</si>
  <si>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</si>
  <si>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</si>
  <si>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</si>
  <si>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</si>
  <si>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</si>
  <si>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</si>
  <si>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</si>
  <si>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</si>
  <si>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</si>
  <si>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</si>
  <si>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</si>
  <si>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</si>
  <si>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</si>
  <si>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</si>
  <si>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</si>
  <si>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</si>
  <si>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</si>
  <si>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</si>
  <si>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</si>
  <si>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</si>
  <si>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</si>
  <si>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</si>
  <si>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</si>
  <si>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</si>
  <si>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</si>
  <si>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</si>
  <si>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</si>
  <si>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</si>
  <si>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</si>
  <si>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</si>
  <si>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</si>
  <si>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</si>
  <si>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</si>
  <si>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</si>
  <si>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</si>
  <si>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</si>
  <si>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</si>
  <si>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</si>
  <si>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</si>
  <si>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</si>
  <si>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</si>
  <si>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</si>
  <si>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</si>
  <si>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</si>
  <si>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</si>
  <si>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</si>
  <si>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</si>
  <si>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</si>
  <si>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</si>
  <si>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</si>
  <si>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</si>
  <si>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</si>
  <si>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</si>
  <si>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</si>
  <si>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</si>
  <si>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</si>
  <si>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</si>
  <si>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</si>
  <si>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</si>
  <si>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</si>
  <si>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</si>
  <si>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</si>
  <si>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</si>
  <si>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</si>
  <si>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</si>
  <si>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</si>
  <si>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</si>
  <si>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</si>
  <si>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</si>
  <si>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</si>
  <si>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</si>
  <si>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</si>
  <si>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</si>
  <si>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</si>
  <si>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</si>
  <si>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</si>
  <si>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</si>
  <si>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</si>
  <si>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</si>
  <si>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</si>
  <si>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</si>
  <si>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</si>
  <si>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</si>
  <si>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</si>
  <si>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</si>
  <si>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</si>
  <si>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</si>
  <si>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</si>
  <si>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</si>
  <si>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</si>
  <si>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</si>
  <si>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</si>
  <si>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</si>
  <si>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</si>
  <si>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</si>
  <si>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</si>
  <si>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</si>
  <si>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</si>
  <si>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</si>
  <si>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</si>
  <si>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</si>
  <si>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</si>
  <si>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</si>
  <si>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</si>
  <si>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</si>
  <si>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</si>
  <si>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</si>
  <si>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</si>
  <si>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</si>
  <si>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</si>
  <si>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</si>
  <si>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</si>
  <si>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</si>
  <si>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</si>
  <si>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</si>
  <si>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</si>
  <si>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</si>
  <si>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</si>
  <si>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</si>
  <si>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</si>
  <si>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</si>
  <si>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</si>
  <si>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</si>
  <si>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</si>
  <si>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</si>
  <si>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</si>
  <si>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</si>
  <si>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</si>
  <si>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</si>
  <si>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</si>
  <si>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</si>
  <si>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</si>
  <si>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</si>
  <si>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</si>
  <si>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</si>
  <si>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</si>
  <si>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</si>
  <si>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</si>
  <si>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</si>
  <si>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</si>
  <si>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</si>
  <si>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</si>
  <si>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</si>
  <si>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</si>
  <si>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</si>
  <si>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</si>
  <si>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</si>
  <si>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</si>
  <si>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</si>
  <si>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</si>
  <si>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</si>
  <si>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</si>
  <si>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</si>
  <si>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</si>
  <si>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</si>
  <si>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</si>
  <si>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</si>
  <si>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</si>
  <si>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</si>
  <si>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</si>
  <si>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</si>
  <si>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</si>
  <si>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</si>
  <si>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</si>
  <si>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</si>
  <si>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</si>
  <si>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</si>
  <si>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</si>
  <si>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</si>
  <si>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</si>
  <si>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</si>
  <si>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</si>
  <si>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</si>
  <si>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</si>
  <si>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</si>
  <si>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</si>
  <si>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</si>
  <si>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</si>
  <si>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</si>
  <si>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</si>
  <si>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</si>
  <si>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</si>
  <si>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</si>
  <si>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</si>
  <si>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</si>
  <si>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</si>
  <si>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</si>
  <si>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</si>
  <si>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</si>
  <si>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</si>
  <si>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</si>
  <si>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</si>
  <si>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</si>
  <si>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</si>
  <si>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</si>
  <si>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</si>
  <si>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</si>
  <si>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</si>
  <si>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</si>
  <si>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</si>
  <si>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</si>
  <si>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</si>
  <si>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</si>
  <si>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</si>
  <si>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</si>
  <si>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</si>
  <si>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</si>
  <si>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</si>
  <si>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</si>
  <si>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</si>
  <si>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</si>
  <si>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</si>
  <si>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</si>
  <si>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</si>
  <si>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</si>
  <si>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</si>
  <si>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</si>
  <si>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</si>
  <si>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</si>
  <si>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</si>
  <si>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</si>
  <si>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</si>
  <si>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</si>
  <si>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</si>
  <si>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</si>
  <si>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</si>
  <si>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</si>
  <si>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</si>
  <si>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</si>
  <si>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</si>
  <si>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</si>
  <si>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</si>
  <si>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</si>
  <si>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</si>
  <si>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</si>
  <si>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</si>
  <si>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</si>
  <si>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</si>
  <si>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</si>
  <si>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</si>
  <si>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</si>
  <si>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</si>
  <si>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</si>
  <si>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</si>
  <si>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</si>
  <si>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</si>
  <si>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</si>
  <si>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</si>
  <si>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</si>
  <si>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</si>
  <si>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</si>
  <si>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</si>
  <si>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</si>
  <si>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</si>
  <si>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</si>
  <si>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</si>
  <si>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</si>
  <si>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</si>
  <si>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</si>
  <si>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</si>
  <si>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</si>
  <si>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</si>
  <si>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</si>
  <si>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</si>
  <si>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</si>
  <si>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</si>
  <si>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</si>
  <si>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</si>
  <si>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</si>
  <si>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</si>
  <si>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</si>
  <si>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</si>
  <si>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</si>
  <si>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</si>
  <si>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</si>
  <si>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</si>
  <si>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</si>
  <si>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</si>
  <si>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</si>
  <si>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</si>
  <si>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</si>
  <si>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</si>
  <si>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</si>
  <si>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</si>
  <si>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</si>
  <si>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</si>
  <si>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</si>
  <si>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</si>
  <si>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</si>
  <si>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</si>
  <si>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</si>
  <si>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</si>
  <si>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</si>
  <si>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</si>
  <si>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</si>
  <si>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</si>
  <si>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</si>
  <si>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</si>
  <si>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</si>
  <si>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</si>
  <si>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</si>
  <si>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</si>
  <si>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</si>
  <si>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</si>
  <si>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</si>
  <si>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</si>
  <si>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</si>
  <si>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</si>
  <si>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</si>
  <si>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</si>
  <si>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</si>
  <si>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</si>
  <si>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</si>
  <si>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</si>
  <si>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</si>
  <si>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</si>
  <si>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</si>
  <si>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</si>
  <si>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</si>
  <si>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</si>
  <si>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</si>
  <si>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</si>
  <si>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</si>
  <si>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</si>
  <si>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</si>
  <si>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</si>
  <si>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</si>
  <si>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</si>
  <si>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</si>
  <si>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</si>
  <si>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</si>
  <si>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</si>
  <si>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</si>
  <si>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</si>
  <si>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</si>
  <si>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</si>
  <si>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</si>
  <si>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</si>
  <si>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</si>
  <si>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</si>
  <si>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</si>
  <si>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</si>
  <si>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</si>
  <si>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</si>
  <si>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</si>
  <si>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</si>
  <si>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</si>
  <si>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</si>
  <si>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</si>
  <si>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</si>
  <si>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</si>
  <si>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</si>
  <si>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</si>
  <si>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</si>
  <si>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</si>
  <si>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</si>
  <si>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</si>
  <si>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</si>
  <si>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</si>
  <si>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</si>
  <si>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</si>
  <si>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</si>
  <si>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</si>
  <si>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</si>
  <si>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</si>
  <si>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</si>
  <si>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</si>
  <si>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</si>
  <si>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</si>
  <si>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</si>
  <si>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</si>
  <si>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</si>
  <si>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</si>
  <si>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</si>
  <si>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</si>
  <si>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</si>
  <si>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</si>
  <si>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</si>
  <si>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</si>
  <si>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</si>
  <si>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</si>
  <si>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</si>
  <si>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</si>
  <si>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</si>
  <si>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</si>
  <si>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</si>
  <si>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</si>
  <si>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</si>
  <si>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</si>
  <si>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</si>
  <si>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</si>
  <si>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</si>
  <si>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</si>
  <si>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</si>
  <si>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</si>
  <si>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</si>
  <si>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</si>
  <si>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</si>
  <si>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</si>
  <si>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</si>
  <si>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</si>
  <si>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</si>
  <si>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</si>
  <si>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</si>
  <si>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</si>
  <si>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</si>
  <si>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</si>
  <si>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</si>
  <si>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</si>
  <si>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</si>
  <si>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</si>
  <si>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</si>
  <si>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</si>
  <si>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</si>
  <si>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</si>
  <si>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</si>
  <si>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</si>
  <si>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</si>
  <si>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</si>
  <si>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</si>
  <si>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</si>
  <si>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</si>
  <si>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</si>
  <si>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</si>
  <si>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</si>
  <si>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</si>
  <si>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</si>
  <si>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</si>
  <si>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</si>
  <si>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</si>
  <si>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</si>
  <si>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</si>
  <si>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</si>
  <si>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</si>
  <si>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</si>
  <si>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</si>
  <si>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</si>
  <si>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</si>
  <si>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</si>
  <si>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</si>
  <si>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</si>
  <si>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</si>
  <si>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</si>
  <si>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</si>
  <si>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</si>
  <si>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</si>
  <si>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</si>
  <si>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</si>
  <si>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</si>
  <si>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</si>
  <si>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</si>
  <si>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</si>
  <si>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</si>
  <si>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</si>
  <si>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</si>
  <si>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</si>
  <si>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</si>
  <si>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</si>
  <si>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</si>
  <si>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</si>
  <si>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</si>
  <si>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</si>
  <si>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</si>
  <si>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</si>
  <si>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</si>
  <si>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</si>
  <si>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</si>
  <si>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</si>
  <si>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</si>
  <si>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</si>
  <si>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</si>
  <si>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</si>
  <si>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</si>
  <si>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</si>
  <si>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</si>
  <si>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</si>
  <si>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</si>
  <si>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</si>
  <si>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</si>
  <si>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</si>
  <si>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</si>
  <si>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</si>
  <si>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</si>
  <si>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</si>
  <si>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</si>
  <si>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</si>
  <si>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</si>
  <si>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</si>
  <si>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</si>
  <si>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</si>
  <si>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</si>
  <si>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</si>
  <si>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</si>
  <si>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</si>
  <si>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</si>
  <si>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</si>
  <si>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</si>
  <si>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</si>
  <si>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</si>
  <si>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</si>
  <si>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</si>
  <si>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</si>
  <si>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</si>
  <si>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</si>
  <si>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</si>
  <si>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</si>
  <si>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</si>
  <si>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</si>
  <si>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</si>
  <si>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</si>
  <si>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</si>
  <si>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</si>
  <si>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</si>
  <si>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</si>
  <si>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</si>
  <si>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</si>
  <si>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</si>
  <si>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</si>
  <si>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</si>
  <si>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</si>
  <si>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</si>
  <si>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</si>
  <si>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</si>
  <si>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</si>
  <si>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</si>
  <si>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</si>
  <si>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</si>
  <si>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</si>
  <si>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</si>
  <si>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</si>
  <si>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</si>
  <si>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</si>
  <si>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</si>
  <si>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</si>
  <si>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</si>
  <si>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</si>
  <si>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</si>
  <si>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</si>
  <si>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</si>
  <si>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</si>
  <si>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</si>
  <si>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</si>
  <si>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</si>
  <si>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</si>
  <si>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</si>
  <si>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</si>
  <si>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</si>
  <si>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</si>
  <si>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</si>
  <si>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</si>
  <si>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</si>
  <si>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</si>
  <si>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</si>
  <si>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</si>
  <si>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</si>
  <si>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</si>
  <si>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</si>
  <si>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</si>
  <si>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</si>
  <si>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</si>
  <si>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</si>
  <si>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</si>
  <si>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</si>
  <si>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</si>
  <si>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</si>
  <si>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</si>
  <si>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</si>
  <si>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</si>
  <si>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</si>
  <si>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</si>
  <si>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</si>
  <si>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</si>
  <si>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</si>
  <si>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</si>
  <si>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</si>
  <si>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</si>
  <si>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</si>
  <si>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</si>
  <si>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</si>
  <si>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</si>
  <si>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</si>
  <si>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</si>
  <si>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</si>
  <si>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</si>
  <si>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</si>
  <si>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</si>
  <si>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</si>
  <si>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</si>
  <si>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</si>
  <si>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</si>
  <si>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</si>
  <si>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</si>
  <si>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</si>
  <si>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</si>
  <si>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</si>
  <si>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</si>
  <si>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</si>
  <si>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</si>
  <si>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</si>
  <si>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</si>
  <si>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</si>
  <si>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</si>
  <si>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</si>
  <si>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</si>
  <si>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</si>
  <si>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</si>
  <si>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</si>
  <si>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</si>
  <si>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</si>
  <si>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</si>
  <si>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</si>
  <si>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</si>
  <si>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</si>
  <si>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</si>
  <si>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</si>
  <si>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</si>
  <si>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</si>
  <si>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</si>
  <si>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</si>
  <si>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</si>
  <si>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</si>
  <si>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</si>
  <si>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</si>
  <si>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</si>
  <si>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</si>
  <si>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</si>
  <si>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</si>
  <si>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</si>
  <si>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</si>
  <si>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</si>
  <si>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</si>
  <si>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</si>
  <si>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</si>
  <si>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</si>
  <si>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</si>
  <si>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</si>
  <si>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</si>
  <si>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</si>
  <si>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</si>
  <si>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</si>
  <si>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</si>
  <si>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</si>
  <si>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</si>
  <si>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</si>
  <si>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</si>
  <si>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</si>
  <si>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</si>
  <si>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</si>
  <si>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</si>
  <si>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</si>
  <si>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</si>
  <si>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</si>
  <si>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</si>
  <si>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</si>
  <si>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</si>
  <si>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</si>
  <si>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</si>
  <si>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</si>
  <si>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</si>
  <si>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</si>
  <si>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</si>
  <si>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</si>
  <si>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</si>
  <si>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</si>
  <si>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</si>
  <si>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</si>
  <si>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</si>
  <si>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</si>
  <si>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</si>
  <si>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</si>
  <si>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</si>
  <si>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</si>
  <si>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</si>
  <si>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</si>
  <si>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</si>
  <si>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</si>
  <si>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</si>
  <si>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</si>
  <si>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</si>
  <si>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</si>
  <si>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</si>
  <si>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</si>
  <si>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</si>
  <si>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</si>
  <si>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</si>
  <si>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</si>
  <si>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</si>
  <si>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</si>
  <si>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</si>
  <si>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</si>
  <si>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</si>
  <si>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</si>
  <si>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</si>
  <si>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</si>
  <si>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</si>
  <si>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</si>
  <si>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</si>
  <si>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</si>
  <si>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</si>
  <si>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</si>
  <si>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</si>
  <si>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</si>
  <si>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</si>
  <si>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</si>
  <si>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</si>
  <si>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</si>
  <si>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</si>
  <si>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</si>
  <si>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</si>
  <si>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</si>
  <si>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</si>
  <si>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</si>
  <si>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</si>
  <si>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</si>
  <si>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</si>
  <si>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</si>
  <si>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</si>
  <si>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</si>
  <si>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</si>
  <si>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</si>
  <si>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</si>
  <si>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</si>
  <si>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</si>
  <si>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</si>
  <si>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</si>
  <si>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</si>
  <si>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</si>
  <si>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</si>
  <si>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</si>
  <si>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</si>
  <si>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</si>
  <si>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</si>
  <si>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</si>
  <si>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</si>
  <si>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</si>
  <si>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</si>
  <si>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</si>
  <si>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</si>
  <si>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</si>
  <si>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</si>
  <si>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</si>
  <si>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</si>
  <si>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</si>
  <si>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</si>
  <si>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</si>
  <si>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</si>
  <si>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</si>
  <si>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</si>
  <si>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</si>
  <si>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</si>
  <si>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</si>
  <si>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</si>
  <si>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</si>
  <si>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</si>
  <si>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</si>
  <si>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</si>
  <si>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</si>
  <si>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</si>
  <si>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</si>
  <si>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</si>
  <si>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</si>
  <si>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</si>
  <si>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</si>
  <si>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</si>
  <si>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</si>
  <si>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</si>
  <si>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</si>
  <si>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</si>
  <si>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</si>
  <si>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</si>
  <si>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</si>
  <si>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</si>
  <si>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</si>
  <si>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</si>
  <si>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</si>
  <si>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</si>
  <si>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</si>
  <si>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</si>
  <si>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</si>
  <si>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</si>
  <si>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</si>
  <si>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</si>
  <si>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</si>
  <si>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</si>
  <si>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</si>
  <si>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</si>
  <si>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</si>
  <si>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</si>
  <si>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</si>
  <si>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</si>
  <si>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</si>
  <si>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</si>
  <si>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</si>
  <si>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</si>
  <si>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</si>
  <si>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</si>
  <si>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</si>
  <si>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</si>
  <si>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</si>
  <si>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</si>
  <si>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</si>
  <si>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</si>
  <si>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</si>
  <si>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</si>
  <si>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</si>
  <si>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</si>
  <si>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</si>
  <si>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</si>
  <si>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</si>
  <si>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</si>
  <si>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</si>
  <si>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</si>
  <si>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</si>
  <si>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</si>
  <si>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</si>
  <si>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</si>
  <si>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</si>
  <si>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</si>
  <si>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</si>
  <si>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</si>
  <si>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</si>
  <si>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</si>
  <si>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</si>
  <si>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</si>
  <si>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</si>
  <si>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</si>
  <si>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</si>
  <si>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</si>
  <si>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</si>
  <si>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</si>
  <si>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</si>
  <si>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</si>
  <si>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</si>
  <si>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</si>
  <si>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</si>
  <si>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</si>
  <si>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</si>
  <si>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</si>
  <si>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</si>
  <si>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</si>
  <si>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</si>
  <si>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</si>
  <si>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</si>
  <si>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</si>
  <si>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</si>
  <si>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</si>
  <si>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</si>
  <si>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</si>
  <si>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</si>
  <si>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</si>
  <si>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</si>
  <si>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</si>
  <si>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</si>
  <si>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</si>
  <si>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</si>
  <si>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</si>
  <si>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</si>
  <si>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</si>
  <si>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</si>
  <si>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</si>
  <si>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</si>
  <si>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</si>
  <si>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</si>
  <si>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</si>
  <si>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</si>
  <si>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</si>
  <si>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</si>
  <si>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</si>
  <si>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</si>
  <si>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</si>
  <si>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</si>
  <si>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</si>
  <si>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</si>
  <si>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</si>
  <si>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</si>
  <si>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</si>
  <si>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</si>
  <si>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</si>
  <si>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</si>
  <si>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</si>
  <si>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</si>
  <si>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</si>
  <si>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</si>
  <si>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</si>
  <si>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</si>
  <si>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</si>
  <si>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</si>
  <si>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</si>
  <si>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</si>
  <si>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</si>
  <si>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</si>
  <si>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</si>
  <si>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</si>
  <si>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</si>
  <si>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</si>
  <si>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</si>
  <si>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</si>
  <si>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</si>
  <si>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</si>
  <si>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</si>
  <si>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</si>
  <si>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</si>
  <si>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</si>
  <si>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</si>
  <si>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</si>
  <si>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</si>
  <si>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</si>
  <si>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</si>
  <si>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</si>
  <si>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</si>
  <si>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</si>
  <si>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</si>
  <si>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</si>
  <si>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</si>
  <si>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</si>
  <si>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</si>
  <si>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</si>
  <si>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</si>
  <si>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</si>
  <si>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</si>
  <si>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</si>
  <si>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</si>
  <si>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</si>
  <si>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</si>
  <si>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</si>
  <si>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</si>
  <si>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</si>
  <si>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</si>
  <si>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</si>
  <si>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</si>
  <si>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</si>
  <si>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</si>
  <si>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</si>
  <si>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</si>
  <si>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</si>
  <si>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</si>
  <si>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</si>
  <si>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</si>
  <si>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</si>
  <si>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</si>
  <si>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</si>
  <si>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</si>
  <si>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</si>
  <si>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</si>
  <si>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</si>
  <si>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</si>
  <si>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</si>
  <si>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</si>
  <si>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</si>
  <si>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</si>
  <si>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</si>
  <si>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</si>
  <si>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</si>
  <si>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</si>
  <si>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</si>
  <si>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</si>
  <si>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</si>
  <si>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</si>
  <si>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</si>
  <si>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</si>
  <si>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</si>
  <si>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</si>
  <si>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</si>
  <si>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</si>
  <si>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</si>
  <si>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</si>
  <si>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</si>
  <si>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</si>
  <si>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</si>
  <si>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</si>
  <si>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</si>
  <si>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</si>
  <si>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</si>
  <si>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</si>
  <si>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</si>
  <si>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</si>
  <si>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</si>
  <si>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</si>
  <si>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</si>
  <si>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</si>
  <si>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</si>
  <si>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</si>
  <si>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</si>
  <si>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</si>
  <si>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</si>
  <si>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</si>
  <si>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</si>
  <si>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</si>
  <si>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</si>
  <si>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</si>
  <si>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</si>
  <si>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</si>
  <si>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</si>
  <si>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</si>
  <si>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</si>
  <si>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</si>
  <si>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</si>
  <si>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</si>
  <si>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</si>
  <si>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</si>
  <si>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</si>
  <si>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</si>
  <si>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</si>
  <si>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</si>
  <si>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</si>
  <si>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</si>
  <si>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</si>
  <si>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</si>
  <si>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</si>
  <si>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</si>
  <si>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</si>
  <si>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</si>
  <si>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</si>
  <si>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</si>
  <si>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</si>
  <si>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</si>
  <si>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</si>
  <si>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</si>
  <si>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</si>
  <si>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</si>
  <si>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</si>
  <si>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</si>
  <si>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</si>
  <si>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</si>
  <si>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</si>
  <si>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</si>
  <si>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</si>
  <si>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</si>
  <si>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</si>
  <si>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</si>
  <si>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</si>
  <si>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</si>
  <si>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</si>
  <si>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</si>
  <si>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</si>
  <si>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</si>
  <si>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</si>
  <si>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</si>
  <si>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</si>
  <si>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</si>
  <si>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</si>
  <si>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</si>
  <si>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</si>
  <si>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</si>
  <si>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</si>
  <si>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</si>
  <si>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</si>
  <si>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</si>
  <si>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</si>
  <si>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</si>
  <si>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</si>
  <si>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</si>
  <si>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</si>
  <si>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</si>
  <si>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</si>
  <si>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</si>
  <si>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</si>
  <si>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</si>
  <si>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</si>
  <si>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</si>
  <si>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</si>
  <si>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</si>
  <si>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</si>
  <si>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</si>
  <si>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</si>
  <si>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</si>
  <si>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</si>
  <si>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</si>
  <si>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</si>
  <si>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</si>
  <si>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</si>
  <si>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</si>
  <si>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</si>
  <si>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</si>
  <si>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</si>
  <si>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</si>
  <si>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</si>
  <si>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</si>
  <si>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</si>
  <si>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</si>
  <si>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</si>
  <si>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</si>
  <si>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</si>
  <si>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</si>
  <si>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</si>
  <si>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</si>
  <si>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</si>
  <si>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</si>
  <si>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</si>
  <si>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</si>
  <si>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</si>
  <si>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</si>
  <si>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</si>
  <si>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</si>
  <si>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</si>
  <si>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</si>
  <si>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</si>
  <si>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</si>
  <si>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</si>
  <si>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</si>
  <si>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</si>
  <si>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</si>
  <si>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</si>
  <si>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</si>
  <si>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</si>
  <si>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</si>
  <si>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</si>
  <si>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</si>
  <si>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</si>
  <si>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</si>
  <si>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</si>
  <si>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</si>
  <si>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</si>
  <si>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</si>
  <si>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</si>
  <si>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</si>
  <si>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</si>
  <si>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</si>
  <si>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</si>
  <si>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</si>
  <si>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</si>
  <si>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</si>
  <si>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</si>
  <si>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</si>
  <si>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</si>
  <si>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</si>
  <si>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</si>
  <si>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</si>
  <si>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</si>
  <si>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</si>
  <si>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</si>
  <si>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</si>
  <si>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</si>
  <si>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</si>
  <si>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</si>
  <si>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</si>
  <si>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</si>
  <si>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</si>
  <si>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</si>
  <si>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</si>
  <si>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</si>
  <si>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</si>
  <si>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</si>
  <si>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</si>
  <si>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</si>
  <si>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</si>
  <si>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</si>
  <si>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</si>
  <si>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</si>
  <si>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</si>
  <si>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</si>
  <si>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</si>
  <si>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</si>
  <si>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</si>
  <si>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</si>
  <si>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</si>
  <si>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</si>
  <si>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</si>
  <si>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</si>
  <si>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</si>
  <si>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</si>
  <si>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</si>
  <si>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</si>
  <si>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</si>
  <si>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</si>
  <si>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</si>
  <si>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</si>
  <si>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</si>
  <si>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</si>
  <si>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</si>
  <si>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</si>
  <si>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</si>
  <si>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</si>
  <si>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</si>
  <si>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</si>
  <si>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</si>
  <si>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</si>
  <si>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</si>
  <si>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</si>
  <si>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</si>
  <si>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</si>
  <si>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</si>
  <si>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</si>
  <si>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</si>
  <si>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</si>
  <si>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</si>
  <si>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</si>
  <si>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</si>
  <si>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</si>
  <si>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</si>
  <si>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</si>
  <si>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</si>
  <si>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</si>
  <si>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</si>
  <si>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</si>
  <si>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</si>
  <si>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</si>
  <si>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</si>
  <si>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</si>
  <si>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</si>
  <si>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</si>
  <si>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</si>
  <si>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</si>
  <si>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</si>
  <si>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</si>
  <si>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</si>
  <si>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</si>
  <si>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</si>
  <si>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</si>
  <si>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</si>
  <si>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</si>
  <si>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</si>
  <si>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</si>
  <si>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</si>
  <si>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</si>
  <si>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</si>
  <si>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</si>
  <si>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</si>
  <si>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</si>
  <si>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</si>
  <si>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</si>
  <si>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</si>
  <si>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</si>
  <si>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</si>
  <si>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</si>
  <si>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</si>
  <si>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</si>
  <si>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</si>
  <si>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</si>
  <si>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</si>
  <si>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</si>
  <si>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</si>
  <si>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</si>
  <si>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</si>
  <si>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</si>
  <si>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</si>
  <si>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</si>
  <si>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</si>
  <si>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</si>
  <si>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</si>
  <si>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</si>
  <si>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</si>
  <si>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</si>
  <si>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</si>
  <si>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</si>
  <si>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</si>
  <si>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</si>
  <si>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</si>
  <si>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</si>
  <si>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</si>
  <si>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</si>
  <si>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</si>
  <si>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</si>
  <si>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</si>
  <si>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</si>
  <si>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</si>
  <si>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</si>
  <si>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</si>
  <si>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</si>
  <si>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</si>
  <si>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</si>
  <si>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</si>
  <si>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</si>
  <si>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</si>
  <si>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</si>
  <si>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</si>
  <si>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</si>
  <si>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</si>
  <si>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</si>
  <si>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</si>
  <si>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</si>
  <si>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</si>
  <si>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</si>
  <si>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</si>
  <si>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</si>
  <si>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</si>
  <si>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</si>
  <si>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</si>
  <si>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</si>
  <si>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</si>
  <si>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</si>
  <si>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</si>
  <si>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</si>
  <si>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</si>
  <si>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</si>
  <si>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</si>
  <si>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</si>
  <si>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</si>
  <si>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</si>
  <si>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</si>
  <si>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</si>
  <si>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</si>
  <si>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</si>
  <si>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</si>
  <si>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</si>
  <si>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</si>
  <si>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</si>
  <si>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</si>
  <si>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</si>
  <si>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</si>
  <si>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</si>
  <si>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</si>
  <si>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</si>
  <si>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</si>
  <si>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</si>
  <si>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</si>
  <si>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</si>
  <si>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</si>
  <si>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</si>
  <si>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</si>
  <si>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</si>
  <si>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</si>
  <si>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</si>
  <si>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</si>
  <si>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</si>
  <si>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</si>
  <si>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</si>
  <si>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</si>
  <si>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</si>
  <si>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</si>
  <si>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</si>
  <si>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</si>
  <si>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</si>
  <si>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</si>
  <si>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</si>
  <si>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</si>
  <si>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</si>
  <si>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</si>
  <si>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</si>
  <si>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</si>
  <si>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</si>
  <si>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</si>
  <si>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</si>
  <si>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</si>
  <si>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</si>
  <si>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</si>
  <si>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</si>
  <si>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</si>
  <si>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</si>
  <si>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</si>
  <si>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</si>
  <si>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</si>
  <si>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</si>
  <si>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</si>
  <si>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</si>
  <si>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</si>
  <si>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</si>
  <si>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</si>
  <si>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</si>
  <si>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</si>
  <si>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</si>
  <si>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</si>
  <si>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</si>
  <si>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</si>
  <si>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</si>
  <si>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</si>
  <si>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</si>
  <si>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</si>
  <si>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</si>
  <si>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</si>
  <si>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</si>
  <si>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</si>
  <si>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</si>
  <si>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</si>
  <si>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</si>
  <si>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</si>
  <si>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</si>
  <si>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</si>
  <si>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</si>
  <si>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</si>
  <si>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</si>
  <si>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</si>
  <si>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</si>
  <si>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</si>
  <si>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</si>
  <si>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</si>
  <si>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</si>
  <si>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</si>
  <si>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</si>
  <si>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</si>
  <si>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</si>
  <si>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</si>
  <si>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</si>
  <si>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</si>
  <si>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</si>
  <si>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</si>
  <si>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</si>
  <si>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</si>
  <si>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</si>
  <si>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</si>
  <si>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</si>
  <si>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</si>
  <si>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</si>
  <si>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</si>
  <si>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</si>
  <si>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</si>
  <si>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</si>
  <si>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</si>
  <si>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</si>
  <si>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</si>
  <si>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</si>
  <si>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</si>
  <si>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</si>
  <si>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</si>
  <si>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</si>
  <si>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</si>
  <si>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</si>
  <si>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</si>
  <si>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</si>
  <si>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</si>
  <si>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</si>
  <si>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</si>
  <si>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</si>
  <si>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</si>
  <si>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</si>
  <si>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</si>
  <si>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</si>
  <si>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</si>
  <si>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</si>
  <si>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</si>
  <si>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</si>
  <si>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</si>
  <si>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</si>
  <si>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</si>
  <si>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</si>
  <si>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</si>
  <si>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</si>
  <si>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</si>
  <si>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</si>
  <si>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</si>
  <si>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</si>
  <si>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</si>
  <si>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</si>
  <si>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</si>
  <si>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</si>
  <si>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</si>
  <si>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</si>
  <si>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</si>
  <si>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</si>
  <si>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</si>
  <si>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</si>
  <si>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</si>
  <si>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</si>
  <si>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</si>
  <si>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</si>
  <si>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</si>
  <si>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</si>
  <si>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</si>
  <si>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</si>
  <si>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</si>
  <si>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</si>
  <si>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</si>
  <si>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</si>
  <si>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</si>
  <si>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</si>
  <si>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</si>
  <si>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</si>
  <si>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</si>
  <si>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</si>
  <si>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</si>
  <si>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</si>
  <si>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</si>
  <si>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</si>
  <si>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</si>
  <si>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</si>
  <si>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</si>
  <si>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</si>
  <si>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</si>
  <si>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</si>
  <si>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</si>
  <si>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</si>
  <si>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</si>
  <si>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</si>
  <si>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</si>
  <si>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</si>
  <si>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</si>
  <si>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</si>
  <si>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</si>
  <si>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</si>
  <si>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</si>
  <si>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</si>
  <si>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</si>
  <si>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</si>
  <si>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</si>
  <si>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</si>
  <si>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</si>
  <si>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</si>
  <si>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</si>
  <si>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</si>
  <si>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</si>
  <si>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</si>
  <si>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</si>
  <si>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</si>
  <si>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</si>
  <si>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</si>
  <si>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</si>
  <si>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</si>
  <si>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</si>
  <si>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</si>
  <si>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</si>
  <si>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</si>
  <si>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</si>
  <si>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</si>
  <si>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</si>
  <si>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</si>
  <si>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</si>
  <si>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</si>
  <si>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</si>
  <si>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</si>
  <si>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</si>
  <si>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</si>
  <si>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</si>
  <si>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</si>
  <si>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</si>
  <si>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</si>
  <si>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</si>
  <si>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</si>
  <si>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</si>
  <si>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</si>
  <si>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</si>
  <si>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</si>
  <si>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</si>
  <si>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</si>
  <si>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</si>
  <si>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</si>
  <si>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</si>
  <si>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</si>
  <si>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</si>
  <si>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</si>
  <si>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</si>
  <si>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</si>
  <si>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</si>
  <si>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</si>
  <si>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</si>
  <si>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</si>
  <si>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</si>
  <si>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</si>
  <si>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</si>
  <si>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</si>
  <si>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</si>
  <si>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</si>
  <si>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</si>
  <si>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</si>
  <si>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</si>
  <si>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</si>
  <si>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</si>
  <si>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</si>
  <si>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</si>
  <si>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</si>
  <si>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</si>
  <si>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</si>
  <si>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</si>
  <si>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</si>
  <si>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</si>
  <si>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</si>
  <si>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</si>
  <si>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</si>
  <si>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</si>
  <si>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</si>
  <si>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</si>
  <si>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</si>
  <si>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</si>
  <si>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</si>
  <si>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</si>
  <si>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</si>
  <si>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</si>
  <si>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</si>
  <si>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</si>
  <si>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</si>
  <si>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</si>
  <si>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</si>
  <si>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</si>
  <si>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</si>
  <si>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</si>
  <si>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</si>
  <si>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</si>
  <si>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</si>
  <si>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</si>
  <si>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</si>
  <si>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</si>
  <si>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</si>
  <si>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</si>
  <si>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</si>
  <si>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</si>
  <si>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</si>
  <si>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</si>
  <si>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</si>
  <si>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</si>
  <si>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</si>
  <si>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</si>
  <si>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</si>
  <si>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</si>
  <si>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</si>
  <si>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</si>
  <si>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</si>
  <si>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</si>
  <si>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</si>
  <si>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</si>
  <si>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</si>
  <si>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</si>
  <si>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</si>
  <si>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</si>
  <si>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</si>
  <si>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</si>
  <si>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</si>
  <si>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</si>
  <si>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</si>
  <si>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</si>
  <si>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</si>
  <si>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</si>
  <si>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</si>
  <si>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</si>
  <si>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</si>
  <si>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</si>
  <si>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</si>
  <si>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</si>
  <si>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</si>
  <si>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</si>
  <si>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</si>
  <si>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</si>
  <si>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</si>
  <si>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</si>
  <si>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</si>
  <si>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</si>
  <si>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</si>
  <si>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</si>
  <si>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</si>
  <si>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</si>
  <si>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</si>
  <si>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</si>
  <si>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</si>
  <si>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</si>
  <si>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</si>
  <si>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</si>
  <si>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</si>
  <si>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</si>
  <si>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</si>
  <si>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</si>
  <si>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</si>
  <si>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</si>
  <si>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</si>
  <si>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</si>
  <si>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</si>
  <si>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</si>
  <si>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</si>
  <si>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</si>
  <si>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</si>
  <si>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</si>
  <si>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</si>
  <si>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</si>
  <si>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</si>
  <si>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</si>
  <si>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</si>
  <si>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</si>
  <si>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</si>
  <si>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</si>
  <si>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</si>
  <si>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</si>
  <si>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</si>
  <si>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</si>
  <si>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</si>
  <si>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</si>
  <si>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</si>
  <si>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</si>
  <si>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</si>
  <si>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</si>
  <si>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</si>
  <si>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</si>
  <si>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</si>
  <si>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</si>
  <si>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</si>
  <si>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</si>
  <si>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</si>
  <si>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</si>
  <si>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</si>
  <si>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</si>
  <si>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</si>
  <si>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</si>
  <si>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</si>
  <si>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</si>
  <si>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</si>
  <si>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</si>
  <si>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</si>
  <si>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</si>
  <si>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</si>
  <si>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</si>
  <si>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</si>
  <si>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</si>
  <si>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</si>
  <si>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</si>
  <si>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</si>
  <si>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</si>
  <si>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</si>
  <si>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</si>
  <si>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</si>
  <si>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</si>
  <si>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</si>
  <si>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</si>
  <si>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</si>
  <si>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</si>
  <si>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</si>
  <si>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</si>
  <si>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</si>
  <si>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</si>
  <si>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</si>
  <si>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</si>
  <si>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</si>
  <si>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</si>
  <si>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</si>
  <si>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</si>
  <si>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</si>
  <si>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</si>
  <si>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</si>
  <si>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</si>
  <si>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</si>
  <si>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</si>
  <si>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</si>
  <si>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</si>
  <si>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</si>
  <si>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</si>
  <si>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</si>
  <si>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</si>
  <si>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</si>
  <si>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</si>
  <si>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</si>
  <si>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</si>
  <si>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</si>
  <si>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</si>
  <si>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</si>
  <si>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</si>
  <si>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</si>
  <si>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</si>
  <si>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</si>
  <si>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</si>
  <si>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</si>
  <si>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</si>
  <si>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</si>
  <si>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</si>
  <si>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</si>
  <si>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</si>
  <si>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</si>
  <si>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</si>
  <si>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</si>
  <si>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</si>
  <si>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</si>
  <si>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</si>
  <si>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</si>
  <si>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</si>
  <si>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</si>
  <si>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</si>
  <si>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</si>
  <si>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</si>
  <si>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</si>
  <si>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</si>
  <si>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</si>
  <si>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</si>
  <si>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</si>
  <si>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</si>
  <si>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</si>
  <si>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</si>
  <si>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</si>
  <si>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</si>
  <si>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</si>
  <si>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</si>
  <si>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</si>
  <si>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</si>
  <si>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</si>
  <si>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</si>
  <si>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</si>
  <si>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</si>
  <si>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</si>
  <si>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</si>
  <si>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</si>
  <si>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</si>
  <si>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</si>
  <si>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</si>
  <si>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</si>
  <si>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</si>
  <si>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</si>
  <si>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</si>
  <si>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</si>
  <si>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</si>
  <si>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</si>
  <si>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</si>
  <si>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</si>
  <si>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</si>
  <si>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</si>
  <si>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</si>
  <si>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</si>
  <si>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</si>
  <si>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</si>
  <si>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</si>
  <si>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</si>
  <si>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</si>
  <si>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</si>
  <si>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</si>
  <si>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</si>
  <si>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</si>
  <si>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</si>
  <si>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</si>
  <si>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</si>
  <si>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</si>
  <si>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</si>
  <si>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</si>
  <si>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</si>
  <si>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</si>
  <si>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</si>
  <si>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</si>
  <si>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</si>
  <si>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</si>
  <si>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</si>
  <si>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</si>
  <si>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</si>
  <si>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</si>
  <si>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</si>
  <si>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</si>
  <si>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</si>
  <si>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</si>
  <si>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</si>
  <si>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</si>
  <si>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</si>
  <si>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</si>
  <si>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</si>
  <si>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</si>
  <si>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</si>
  <si>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</si>
  <si>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</si>
  <si>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</si>
  <si>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</si>
  <si>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</si>
  <si>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</si>
  <si>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</si>
  <si>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</si>
  <si>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</si>
  <si>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</si>
  <si>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</si>
  <si>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</si>
  <si>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</si>
  <si>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</si>
  <si>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</si>
  <si>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</si>
  <si>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</si>
  <si>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</si>
  <si>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</si>
  <si>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</si>
  <si>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</si>
  <si>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</si>
  <si>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</si>
  <si>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</si>
  <si>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</si>
  <si>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</si>
  <si>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</si>
  <si>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</si>
  <si>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</si>
  <si>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</si>
  <si>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</si>
  <si>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</si>
  <si>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</si>
  <si>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</si>
  <si>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</si>
  <si>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</si>
  <si>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</si>
  <si>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</si>
  <si>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</si>
  <si>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</si>
  <si>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</si>
  <si>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</si>
  <si>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</si>
  <si>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</si>
  <si>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</si>
  <si>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</si>
  <si>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</si>
  <si>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</si>
  <si>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</si>
  <si>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</si>
  <si>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</si>
  <si>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</si>
  <si>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</si>
  <si>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</si>
  <si>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</si>
  <si>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</si>
  <si>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</si>
  <si>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</si>
  <si>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</si>
  <si>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</si>
  <si>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</si>
  <si>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</si>
  <si>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</si>
  <si>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</si>
  <si>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</si>
  <si>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</si>
  <si>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</si>
  <si>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</si>
  <si>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</si>
  <si>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</si>
  <si>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</si>
  <si>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</si>
  <si>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</si>
  <si>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</si>
  <si>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</si>
  <si>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</si>
  <si>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</si>
  <si>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</si>
  <si>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</si>
  <si>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</si>
  <si>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</si>
  <si>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</si>
  <si>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</si>
  <si>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</si>
  <si>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</si>
  <si>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</si>
  <si>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</si>
  <si>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</si>
  <si>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</si>
  <si>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</si>
  <si>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</si>
  <si>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</si>
  <si>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</si>
  <si>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</si>
  <si>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</si>
  <si>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</si>
  <si>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</si>
  <si>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</si>
  <si>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</si>
  <si>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</si>
  <si>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</si>
  <si>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</si>
  <si>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</si>
  <si>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</si>
  <si>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</si>
  <si>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</si>
  <si>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</si>
  <si>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</si>
  <si>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</si>
  <si>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</si>
  <si>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</si>
  <si>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</si>
  <si>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</si>
  <si>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</si>
  <si>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</si>
  <si>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</si>
  <si>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</si>
  <si>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</si>
  <si>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</si>
  <si>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</si>
  <si>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</si>
  <si>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</si>
  <si>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</si>
  <si>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</si>
  <si>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</si>
  <si>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</si>
  <si>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</si>
  <si>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</si>
  <si>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</si>
  <si>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</si>
  <si>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</si>
  <si>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</si>
  <si>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</si>
  <si>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</si>
  <si>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</si>
  <si>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</si>
  <si>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</si>
  <si>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</si>
  <si>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</si>
  <si>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</si>
  <si>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</si>
  <si>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</si>
  <si>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</si>
  <si>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</si>
  <si>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</si>
  <si>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</si>
  <si>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</si>
  <si>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</si>
  <si>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</si>
  <si>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</si>
  <si>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</si>
  <si>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</si>
  <si>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</si>
  <si>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</si>
  <si>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</si>
  <si>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</si>
  <si>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</si>
  <si>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</si>
  <si>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</si>
  <si>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</si>
  <si>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</si>
  <si>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</si>
  <si>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</si>
  <si>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</si>
  <si>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</si>
  <si>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</si>
  <si>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</si>
  <si>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</si>
  <si>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</si>
  <si>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</si>
  <si>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</si>
  <si>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</si>
  <si>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</si>
  <si>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</si>
  <si>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</si>
  <si>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</si>
  <si>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</si>
  <si>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</si>
  <si>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</si>
  <si>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</si>
  <si>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</si>
  <si>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</si>
  <si>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</si>
  <si>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</si>
  <si>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</si>
  <si>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</si>
  <si>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</si>
  <si>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</si>
  <si>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</si>
  <si>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</si>
  <si>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</si>
  <si>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</si>
  <si>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</si>
  <si>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</si>
  <si>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</si>
  <si>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</si>
  <si>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</si>
  <si>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</si>
  <si>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</si>
  <si>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</si>
  <si>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</si>
  <si>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</si>
  <si>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</si>
  <si>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</si>
  <si>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</si>
  <si>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</si>
  <si>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</si>
  <si>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</si>
  <si>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</si>
  <si>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</si>
  <si>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</si>
  <si>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</si>
  <si>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</si>
  <si>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</si>
  <si>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</si>
  <si>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</si>
  <si>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</si>
  <si>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</si>
  <si>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</si>
  <si>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</si>
  <si>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</si>
  <si>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</si>
  <si>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</si>
  <si>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</si>
  <si>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</si>
  <si>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</si>
  <si>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</si>
  <si>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</si>
  <si>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</si>
  <si>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</si>
  <si>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</si>
  <si>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</si>
  <si>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</si>
  <si>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</si>
  <si>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</si>
  <si>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</si>
  <si>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</si>
  <si>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</si>
  <si>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</si>
  <si>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</si>
  <si>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</si>
  <si>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</si>
  <si>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</si>
  <si>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</si>
  <si>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</si>
  <si>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</si>
  <si>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</si>
  <si>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</si>
  <si>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</si>
  <si>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</si>
  <si>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</si>
  <si>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</si>
  <si>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</si>
  <si>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</si>
  <si>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</si>
  <si>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</si>
  <si>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</si>
  <si>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</si>
  <si>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</si>
  <si>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</si>
  <si>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</si>
  <si>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</si>
  <si>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</si>
  <si>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</si>
  <si>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</si>
  <si>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</si>
  <si>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</si>
  <si>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</si>
  <si>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</si>
  <si>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</si>
  <si>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</si>
  <si>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</si>
  <si>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</si>
  <si>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</si>
  <si>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</si>
  <si>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</si>
  <si>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</si>
  <si>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</si>
  <si>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</si>
  <si>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</si>
  <si>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</si>
  <si>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</si>
  <si>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</si>
  <si>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</si>
  <si>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</si>
  <si>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</si>
  <si>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</si>
  <si>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</si>
  <si>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</si>
  <si>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</si>
  <si>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</si>
  <si>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</si>
  <si>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</si>
  <si>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</si>
  <si>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</si>
  <si>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</si>
  <si>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</si>
  <si>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</si>
  <si>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</si>
  <si>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</si>
  <si>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</si>
  <si>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</si>
  <si>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</si>
  <si>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</si>
  <si>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</si>
  <si>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</si>
  <si>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</si>
  <si>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</si>
  <si>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</si>
  <si>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</si>
  <si>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</si>
  <si>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</si>
  <si>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</si>
  <si>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</si>
  <si>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</si>
  <si>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</si>
  <si>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</si>
  <si>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</si>
  <si>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</si>
  <si>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</si>
  <si>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</si>
  <si>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</si>
  <si>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</si>
  <si>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</si>
  <si>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</si>
  <si>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</si>
  <si>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</si>
  <si>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</si>
  <si>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</si>
  <si>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</si>
  <si>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</si>
  <si>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</si>
  <si>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</si>
  <si>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</si>
  <si>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</si>
  <si>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</si>
  <si>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</si>
  <si>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</si>
  <si>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</si>
  <si>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</si>
  <si>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</si>
  <si>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</si>
  <si>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</si>
  <si>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</si>
  <si>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</si>
  <si>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</si>
  <si>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</si>
  <si>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</si>
  <si>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</si>
  <si>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</si>
  <si>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</si>
  <si>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</si>
  <si>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</si>
  <si>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</si>
  <si>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</si>
  <si>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</si>
  <si>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</si>
  <si>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</si>
  <si>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</si>
  <si>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</si>
  <si>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</si>
  <si>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</si>
  <si>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</si>
  <si>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</si>
  <si>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</si>
  <si>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</si>
  <si>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</si>
  <si>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</si>
  <si>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</si>
  <si>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</si>
  <si>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</si>
  <si>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</si>
  <si>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</si>
  <si>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</si>
  <si>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</si>
  <si>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</si>
  <si>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</si>
  <si>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</si>
  <si>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</si>
  <si>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</si>
  <si>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</si>
  <si>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</si>
  <si>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</si>
  <si>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</si>
  <si>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</si>
  <si>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</si>
  <si>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</si>
  <si>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</si>
  <si>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</si>
  <si>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</si>
  <si>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</si>
  <si>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</si>
  <si>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</si>
  <si>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</si>
  <si>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</si>
  <si>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</si>
  <si>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</si>
  <si>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</si>
  <si>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</si>
  <si>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</si>
  <si>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</si>
  <si>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</si>
  <si>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</si>
  <si>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</si>
  <si>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</si>
  <si>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</si>
  <si>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</si>
  <si>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</si>
  <si>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</si>
  <si>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</si>
  <si>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</si>
  <si>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</si>
  <si>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</si>
  <si>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</si>
  <si>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</si>
  <si>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</si>
  <si>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</si>
  <si>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</si>
  <si>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</si>
  <si>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</si>
  <si>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</si>
  <si>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</si>
  <si>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</si>
  <si>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</si>
  <si>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</si>
  <si>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</si>
  <si>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</si>
  <si>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</si>
  <si>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</si>
  <si>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</si>
  <si>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</si>
  <si>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</si>
  <si>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</si>
  <si>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</si>
  <si>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</si>
  <si>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</si>
  <si>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</si>
  <si>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</si>
  <si>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</si>
  <si>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</si>
  <si>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</si>
  <si>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</si>
  <si>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</si>
  <si>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</si>
  <si>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</si>
  <si>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</si>
  <si>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</si>
  <si>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</si>
  <si>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</si>
  <si>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</si>
  <si>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</si>
  <si>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</si>
  <si>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</si>
  <si>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</si>
  <si>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</si>
  <si>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</si>
  <si>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</si>
  <si>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</si>
  <si>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</si>
  <si>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</si>
  <si>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</si>
  <si>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</si>
  <si>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</si>
  <si>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</si>
  <si>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</si>
  <si>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</si>
  <si>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</si>
  <si>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</si>
  <si>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</si>
  <si>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</si>
  <si>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</si>
  <si>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</si>
  <si>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</si>
  <si>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</si>
  <si>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</si>
  <si>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</si>
  <si>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</si>
  <si>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</si>
  <si>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</si>
  <si>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</si>
  <si>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</si>
  <si>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</si>
  <si>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</si>
  <si>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</si>
  <si>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</si>
  <si>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</si>
  <si>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</si>
  <si>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</si>
  <si>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</si>
  <si>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</si>
  <si>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</si>
  <si>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</si>
  <si>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</si>
  <si>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</si>
  <si>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</si>
  <si>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</si>
  <si>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</si>
  <si>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</si>
  <si>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</si>
  <si>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</si>
  <si>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</si>
  <si>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</si>
  <si>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</si>
  <si>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</si>
  <si>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</si>
  <si>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</si>
  <si>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</si>
  <si>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</si>
  <si>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</si>
  <si>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</si>
  <si>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</si>
  <si>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</si>
  <si>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</si>
  <si>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</si>
  <si>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</si>
  <si>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</si>
  <si>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</si>
  <si>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</si>
  <si>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</si>
  <si>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</si>
  <si>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</si>
  <si>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</si>
  <si>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</si>
  <si>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</si>
  <si>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</si>
  <si>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</si>
  <si>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</si>
  <si>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</si>
  <si>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</si>
  <si>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</si>
  <si>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</si>
  <si>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</si>
  <si>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</si>
  <si>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</si>
  <si>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</si>
  <si>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</si>
  <si>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</si>
  <si>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</si>
  <si>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</si>
  <si>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</si>
  <si>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</si>
  <si>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</si>
  <si>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</si>
  <si>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</si>
  <si>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</si>
  <si>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</si>
  <si>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</si>
  <si>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</si>
  <si>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</si>
  <si>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</si>
  <si>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</si>
  <si>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</si>
  <si>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</si>
  <si>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</si>
  <si>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</si>
  <si>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</si>
  <si>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</si>
  <si>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</si>
  <si>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</si>
  <si>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</si>
  <si>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</si>
  <si>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</si>
  <si>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</si>
  <si>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</si>
  <si>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</si>
  <si>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</si>
  <si>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</si>
  <si>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</si>
  <si>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</si>
  <si>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</si>
  <si>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</si>
  <si>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</si>
  <si>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</si>
  <si>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</si>
  <si>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</si>
  <si>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</si>
  <si>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</si>
  <si>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</si>
  <si>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</si>
  <si>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</si>
  <si>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</si>
  <si>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</si>
  <si>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</si>
  <si>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</si>
  <si>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</si>
  <si>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</si>
  <si>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</si>
  <si>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</si>
  <si>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</si>
  <si>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</si>
  <si>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</si>
  <si>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</si>
  <si>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</si>
  <si>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</si>
  <si>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</si>
  <si>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</si>
  <si>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</si>
  <si>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</si>
  <si>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</si>
  <si>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</si>
  <si>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</si>
  <si>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</si>
  <si>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</si>
  <si>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</si>
  <si>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</si>
  <si>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</si>
  <si>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</si>
  <si>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</si>
  <si>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</si>
  <si>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</si>
  <si>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</si>
  <si>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</si>
  <si>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</si>
  <si>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</si>
  <si>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</si>
  <si>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</si>
  <si>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</si>
  <si>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</si>
  <si>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</si>
  <si>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</si>
  <si>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</si>
  <si>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</si>
  <si>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</si>
  <si>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</si>
  <si>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</si>
  <si>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</si>
  <si>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</si>
  <si>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</si>
  <si>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</si>
  <si>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</si>
  <si>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</si>
  <si>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</si>
  <si>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</si>
  <si>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</si>
  <si>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</si>
  <si>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</si>
  <si>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</si>
  <si>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</si>
  <si>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</si>
  <si>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</si>
  <si>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</si>
  <si>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</si>
  <si>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</si>
  <si>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</si>
  <si>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</si>
  <si>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</si>
  <si>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</si>
  <si>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</si>
  <si>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</si>
  <si>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</si>
  <si>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</si>
  <si>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</si>
  <si>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</si>
  <si>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</si>
  <si>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</si>
  <si>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</si>
  <si>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</si>
  <si>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</si>
  <si>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</si>
  <si>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</si>
  <si>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</si>
  <si>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</si>
  <si>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</si>
  <si>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</si>
  <si>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</si>
  <si>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</si>
  <si>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</si>
  <si>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</si>
  <si>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</si>
  <si>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</si>
  <si>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</si>
  <si>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</si>
  <si>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</si>
  <si>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</si>
  <si>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</si>
  <si>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</si>
  <si>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</si>
  <si>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</si>
  <si>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</si>
  <si>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</si>
  <si>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</si>
  <si>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</si>
  <si>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</si>
  <si>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</si>
  <si>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</si>
  <si>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</si>
  <si>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</si>
  <si>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</si>
  <si>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</si>
  <si>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</si>
  <si>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</si>
  <si>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</si>
  <si>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</si>
  <si>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</si>
  <si>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</si>
  <si>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</si>
  <si>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</si>
  <si>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</si>
  <si>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</si>
  <si>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</si>
  <si>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</si>
  <si>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</si>
  <si>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</si>
  <si>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</si>
  <si>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</si>
  <si>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</si>
  <si>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</si>
  <si>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</si>
  <si>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</si>
  <si>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</si>
  <si>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</si>
  <si>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</si>
  <si>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</si>
  <si>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</si>
  <si>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</si>
  <si>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</si>
  <si>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</si>
  <si>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</si>
  <si>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</si>
  <si>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</si>
  <si>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</si>
  <si>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</si>
  <si>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</si>
  <si>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</si>
  <si>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</si>
  <si>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</si>
  <si>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</si>
  <si>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</si>
  <si>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</si>
  <si>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</si>
  <si>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</si>
  <si>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</si>
  <si>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</si>
  <si>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</si>
  <si>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</si>
  <si>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</si>
  <si>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</si>
  <si>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</si>
  <si>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</si>
  <si>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</si>
  <si>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</si>
  <si>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</si>
  <si>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</si>
  <si>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</si>
  <si>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</si>
  <si>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</si>
  <si>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</si>
  <si>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</si>
  <si>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</si>
  <si>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</si>
  <si>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</si>
  <si>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</si>
  <si>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</si>
  <si>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</si>
  <si>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</si>
  <si>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</si>
  <si>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</si>
  <si>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</si>
  <si>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</si>
  <si>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</si>
  <si>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</si>
  <si>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</si>
  <si>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</si>
  <si>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</si>
  <si>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</si>
  <si>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</si>
  <si>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</si>
  <si>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</si>
  <si>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</si>
  <si>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</si>
  <si>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</si>
  <si>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</si>
  <si>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</si>
  <si>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</si>
  <si>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</si>
  <si>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</si>
  <si>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</si>
  <si>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</si>
  <si>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</si>
  <si>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</si>
  <si>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</si>
  <si>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</si>
  <si>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</si>
  <si>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</si>
  <si>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</si>
  <si>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</si>
  <si>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</si>
  <si>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</si>
  <si>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</si>
  <si>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</si>
  <si>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</si>
  <si>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</si>
  <si>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</si>
  <si>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</si>
  <si>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</si>
  <si>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</si>
  <si>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</si>
  <si>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</si>
  <si>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</si>
  <si>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</si>
  <si>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</si>
  <si>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</si>
  <si>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</si>
  <si>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</si>
  <si>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</si>
  <si>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</si>
  <si>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</si>
  <si>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</si>
  <si>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</si>
  <si>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</si>
  <si>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</si>
  <si>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</si>
  <si>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</si>
  <si>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</si>
  <si>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</si>
  <si>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</si>
  <si>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</si>
  <si>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</si>
  <si>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</si>
  <si>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</si>
  <si>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</si>
  <si>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</si>
  <si>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</si>
  <si>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</si>
  <si>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</si>
  <si>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</si>
  <si>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</si>
  <si>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</si>
  <si>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</si>
  <si>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</si>
  <si>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</si>
  <si>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</si>
  <si>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</si>
  <si>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</si>
  <si>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</si>
  <si>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</si>
  <si>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</si>
  <si>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</si>
  <si>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</si>
  <si>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</si>
  <si>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</si>
  <si>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</si>
  <si>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</si>
  <si>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</si>
  <si>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</si>
  <si>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</si>
  <si>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</si>
  <si>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</si>
  <si>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</si>
  <si>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</si>
  <si>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</si>
  <si>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</si>
  <si>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</si>
  <si>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</si>
  <si>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</si>
  <si>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</si>
  <si>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</si>
  <si>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</si>
  <si>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</si>
  <si>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</si>
  <si>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</si>
  <si>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</si>
  <si>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</si>
  <si>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</si>
  <si>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</si>
  <si>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</si>
  <si>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</si>
  <si>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</si>
  <si>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</si>
  <si>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</si>
  <si>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</si>
  <si>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</si>
  <si>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</si>
  <si>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</si>
  <si>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</si>
  <si>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</si>
  <si>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</si>
  <si>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</si>
  <si>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</si>
  <si>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</si>
  <si>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</si>
  <si>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</si>
  <si>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</si>
  <si>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</si>
  <si>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</si>
  <si>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</si>
  <si>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</si>
  <si>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</si>
  <si>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</si>
  <si>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</si>
  <si>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</si>
  <si>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</si>
  <si>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</si>
  <si>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</si>
  <si>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</si>
  <si>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</si>
  <si>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</si>
  <si>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</si>
  <si>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</si>
  <si>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</si>
  <si>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</si>
  <si>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</si>
  <si>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</si>
  <si>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</si>
  <si>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</si>
  <si>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</si>
  <si>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</si>
  <si>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</si>
  <si>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</si>
  <si>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</si>
  <si>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</si>
  <si>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</si>
  <si>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</si>
  <si>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</si>
  <si>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</si>
  <si>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</si>
  <si>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</si>
  <si>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</si>
  <si>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</si>
  <si>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</si>
  <si>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</si>
  <si>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</si>
  <si>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</si>
  <si>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</si>
  <si>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</si>
  <si>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</si>
  <si>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</si>
  <si>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</si>
  <si>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</si>
  <si>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</si>
  <si>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</si>
  <si>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</si>
  <si>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</si>
  <si>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</si>
  <si>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</si>
  <si>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</si>
  <si>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</si>
  <si>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</si>
  <si>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</si>
  <si>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</si>
  <si>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</si>
  <si>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</si>
  <si>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</si>
  <si>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</si>
  <si>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</si>
  <si>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</si>
  <si>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</si>
  <si>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</si>
  <si>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</si>
  <si>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</si>
  <si>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</si>
  <si>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</si>
  <si>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</si>
  <si>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</si>
  <si>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</si>
  <si>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</si>
  <si>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</si>
  <si>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</si>
  <si>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</si>
  <si>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</si>
  <si>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</si>
  <si>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</si>
  <si>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</si>
  <si>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</si>
  <si>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</si>
  <si>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</si>
  <si>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</si>
  <si>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</si>
  <si>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</si>
  <si>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</si>
  <si>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</si>
  <si>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</si>
  <si>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</si>
  <si>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</si>
  <si>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</si>
  <si>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</si>
  <si>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</si>
  <si>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</si>
  <si>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</si>
  <si>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</si>
  <si>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</si>
  <si>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</si>
  <si>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</si>
  <si>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</si>
  <si>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</si>
  <si>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</si>
  <si>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</si>
  <si>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</si>
  <si>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</si>
  <si>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</si>
  <si>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</si>
  <si>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</si>
  <si>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</si>
  <si>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</si>
  <si>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</si>
  <si>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</si>
  <si>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</si>
  <si>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</si>
  <si>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</si>
  <si>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</si>
  <si>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</si>
  <si>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</si>
  <si>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</si>
  <si>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</si>
  <si>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</si>
  <si>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</si>
  <si>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</si>
  <si>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</si>
  <si>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</si>
  <si>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</si>
  <si>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</si>
  <si>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</si>
  <si>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</si>
  <si>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</si>
  <si>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</si>
  <si>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</si>
  <si>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</si>
  <si>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</si>
  <si>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</si>
  <si>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</si>
  <si>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</si>
  <si>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</si>
  <si>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</si>
  <si>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</si>
  <si>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</si>
  <si>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</si>
  <si>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</si>
  <si>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</si>
  <si>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</si>
  <si>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</si>
  <si>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</si>
  <si>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</si>
  <si>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</si>
  <si>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</si>
  <si>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</si>
  <si>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</si>
  <si>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</si>
  <si>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</si>
  <si>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</si>
  <si>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</si>
  <si>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</si>
  <si>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</si>
  <si>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</si>
  <si>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</si>
  <si>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</si>
  <si>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</si>
  <si>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</si>
  <si>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</si>
  <si>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</si>
  <si>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</si>
  <si>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</si>
  <si>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</si>
  <si>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</si>
  <si>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</si>
  <si>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</si>
  <si>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</si>
  <si>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</si>
  <si>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</si>
  <si>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</si>
  <si>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</si>
  <si>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</si>
  <si>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</si>
  <si>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</si>
  <si>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</si>
  <si>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</si>
  <si>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</si>
  <si>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</si>
  <si>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</si>
  <si>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</si>
  <si>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</si>
  <si>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</si>
  <si>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</si>
  <si>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</si>
  <si>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</si>
  <si>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</si>
  <si>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</si>
  <si>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</si>
  <si>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</si>
  <si>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</si>
  <si>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</si>
  <si>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</si>
  <si>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</si>
  <si>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</si>
  <si>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</si>
  <si>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</si>
  <si>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</si>
  <si>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</si>
  <si>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</si>
  <si>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</si>
  <si>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</si>
  <si>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</si>
  <si>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</si>
  <si>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</si>
  <si>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</si>
  <si>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</si>
  <si>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</si>
  <si>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</si>
  <si>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</si>
  <si>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</si>
  <si>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</si>
  <si>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</si>
  <si>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</si>
  <si>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</si>
  <si>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</si>
  <si>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</si>
  <si>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</si>
  <si>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</si>
  <si>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</si>
  <si>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</si>
  <si>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</si>
  <si>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</si>
  <si>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</si>
  <si>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</si>
  <si>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</si>
  <si>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</si>
  <si>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</si>
  <si>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</si>
  <si>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</si>
  <si>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</si>
  <si>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</si>
  <si>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</si>
  <si>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</si>
  <si>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</si>
  <si>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</si>
  <si>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</si>
  <si>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</si>
  <si>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</si>
  <si>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</si>
  <si>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</si>
  <si>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</si>
  <si>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</si>
  <si>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</si>
  <si>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</si>
  <si>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</si>
  <si>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</si>
  <si>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</si>
  <si>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</si>
  <si>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</si>
  <si>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</si>
  <si>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</si>
  <si>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</si>
  <si>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</si>
  <si>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</si>
  <si>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</si>
  <si>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</si>
  <si>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</si>
  <si>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</si>
  <si>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</si>
  <si>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</si>
  <si>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</si>
  <si>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</si>
  <si>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</si>
  <si>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</si>
  <si>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</si>
  <si>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</si>
  <si>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</si>
  <si>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</si>
  <si>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</si>
  <si>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</si>
  <si>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</si>
  <si>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</si>
  <si>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</si>
  <si>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</si>
  <si>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</si>
  <si>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</si>
  <si>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</si>
  <si>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</si>
  <si>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</si>
  <si>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</si>
  <si>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</si>
  <si>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</si>
  <si>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</si>
  <si>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</si>
  <si>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</si>
  <si>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</si>
  <si>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</si>
  <si>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</si>
  <si>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</si>
  <si>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</si>
  <si>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</si>
  <si>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</si>
  <si>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</si>
  <si>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</si>
  <si>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</si>
  <si>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</si>
  <si>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</si>
  <si>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</si>
  <si>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</si>
  <si>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</si>
  <si>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</si>
  <si>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</si>
  <si>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</si>
  <si>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</si>
  <si>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</si>
  <si>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</si>
  <si>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</si>
  <si>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</si>
  <si>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</si>
  <si>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</si>
  <si>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</si>
  <si>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</si>
  <si>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</si>
  <si>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</si>
  <si>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</si>
  <si>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</si>
  <si>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</si>
  <si>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</si>
  <si>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</si>
  <si>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</si>
  <si>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</si>
  <si>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</si>
  <si>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</si>
  <si>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</si>
  <si>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</si>
  <si>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</si>
  <si>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</si>
  <si>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</si>
  <si>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</si>
  <si>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</si>
  <si>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</si>
  <si>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</si>
  <si>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</si>
  <si>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</si>
  <si>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</si>
  <si>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</si>
  <si>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</si>
  <si>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</si>
  <si>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</si>
  <si>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</si>
  <si>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</si>
  <si>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</si>
  <si>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</si>
  <si>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</si>
  <si>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</si>
  <si>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</si>
  <si>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</si>
  <si>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</si>
  <si>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</si>
  <si>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</si>
  <si>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</si>
  <si>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</si>
  <si>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</si>
  <si>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</si>
  <si>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</si>
  <si>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</si>
  <si>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</si>
  <si>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</si>
  <si>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</si>
  <si>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</si>
  <si>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</si>
  <si>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</si>
  <si>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</si>
  <si>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</si>
  <si>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</si>
  <si>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</si>
  <si>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</si>
  <si>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</si>
  <si>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</si>
  <si>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</si>
  <si>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</si>
  <si>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</si>
  <si>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</si>
  <si>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</si>
  <si>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</si>
  <si>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</si>
  <si>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</si>
  <si>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</si>
  <si>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</si>
  <si>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</si>
  <si>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</si>
  <si>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</si>
  <si>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</si>
  <si>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</si>
  <si>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</si>
  <si>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</si>
  <si>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</si>
  <si>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</si>
  <si>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</si>
  <si>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</si>
  <si>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</si>
  <si>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</si>
  <si>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</si>
  <si>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</si>
  <si>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</si>
  <si>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</si>
  <si>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</si>
  <si>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</si>
  <si>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</si>
  <si>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</si>
  <si>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</si>
  <si>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</si>
  <si>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</si>
  <si>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</si>
  <si>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</si>
  <si>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</si>
  <si>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</si>
  <si>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</si>
  <si>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</si>
  <si>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</si>
  <si>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</si>
  <si>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</si>
  <si>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</si>
  <si>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</si>
  <si>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</si>
  <si>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</si>
  <si>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</si>
  <si>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</si>
  <si>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</si>
  <si>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</si>
  <si>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</si>
  <si>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</si>
  <si>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</si>
  <si>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</si>
  <si>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</si>
  <si>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</si>
  <si>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</si>
  <si>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</si>
  <si>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</si>
  <si>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</si>
  <si>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</si>
  <si>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</si>
  <si>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</si>
  <si>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</si>
  <si>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</si>
  <si>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</si>
  <si>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</si>
  <si>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</si>
  <si>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</si>
  <si>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</si>
  <si>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</si>
  <si>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</si>
  <si>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</si>
  <si>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</si>
  <si>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</si>
  <si>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</si>
  <si>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</si>
  <si>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</si>
  <si>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</si>
  <si>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</si>
  <si>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</si>
  <si>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</si>
  <si>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</si>
  <si>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</si>
  <si>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</si>
  <si>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</si>
  <si>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</si>
  <si>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</si>
  <si>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</si>
  <si>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</si>
  <si>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</si>
  <si>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</si>
  <si>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</si>
  <si>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</si>
  <si>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</si>
  <si>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</si>
  <si>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</si>
  <si>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</si>
  <si>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</si>
  <si>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</si>
  <si>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</si>
  <si>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</si>
  <si>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</si>
  <si>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</si>
  <si>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</si>
  <si>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</si>
  <si>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</si>
  <si>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</si>
  <si>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</si>
  <si>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</si>
  <si>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</si>
  <si>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</si>
  <si>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</si>
  <si>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</si>
  <si>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</si>
  <si>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</si>
  <si>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</si>
  <si>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</si>
  <si>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</si>
  <si>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</si>
  <si>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</si>
  <si>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</si>
  <si>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</si>
  <si>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</si>
  <si>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</si>
  <si>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</si>
  <si>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</si>
  <si>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</si>
  <si>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</si>
  <si>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</si>
  <si>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</si>
  <si>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</si>
  <si>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</si>
  <si>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</si>
  <si>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</si>
  <si>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</si>
  <si>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</si>
  <si>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</si>
  <si>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</si>
  <si>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</si>
  <si>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</si>
  <si>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</si>
  <si>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</si>
  <si>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</si>
  <si>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</si>
  <si>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</si>
  <si>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</si>
  <si>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</si>
  <si>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</si>
  <si>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</si>
  <si>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</si>
  <si>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</si>
  <si>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</si>
  <si>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</si>
  <si>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</si>
  <si>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</si>
  <si>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</si>
  <si>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</si>
  <si>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</si>
  <si>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</si>
  <si>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</si>
  <si>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</si>
  <si>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</si>
  <si>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</si>
  <si>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</si>
  <si>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</si>
  <si>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</si>
  <si>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</si>
  <si>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</si>
  <si>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</si>
  <si>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</si>
  <si>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</si>
  <si>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</si>
  <si>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</si>
  <si>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</si>
  <si>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</si>
  <si>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</si>
  <si>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</si>
  <si>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</si>
  <si>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</si>
  <si>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</si>
  <si>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</si>
  <si>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</si>
  <si>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</si>
  <si>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</si>
  <si>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</si>
  <si>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</si>
  <si>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</si>
  <si>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</si>
  <si>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</si>
  <si>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</si>
  <si>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</si>
  <si>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</si>
  <si>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</si>
  <si>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</si>
  <si>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</si>
  <si>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</si>
  <si>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</si>
  <si>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</si>
  <si>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</si>
  <si>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</si>
  <si>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</si>
  <si>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</si>
  <si>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</si>
  <si>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</si>
  <si>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</si>
  <si>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</si>
  <si>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</si>
  <si>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</si>
  <si>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</si>
  <si>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</si>
  <si>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</si>
  <si>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</si>
  <si>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</si>
  <si>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</si>
  <si>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</si>
  <si>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</si>
  <si>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</si>
  <si>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</si>
  <si>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</si>
  <si>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</si>
  <si>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</si>
  <si>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</si>
  <si>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</si>
  <si>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</si>
  <si>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</si>
  <si>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</si>
  <si>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</si>
  <si>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</si>
  <si>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</si>
  <si>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</si>
  <si>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</si>
  <si>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</si>
  <si>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</si>
  <si>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</si>
  <si>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</si>
  <si>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</si>
  <si>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</si>
  <si>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</si>
  <si>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</si>
  <si>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</si>
  <si>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</si>
  <si>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</si>
  <si>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</si>
  <si>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</si>
  <si>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</si>
  <si>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</si>
  <si>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</si>
  <si>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</si>
  <si>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</si>
  <si>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</si>
  <si>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</si>
  <si>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</si>
  <si>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</si>
  <si>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</si>
  <si>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</si>
  <si>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</si>
  <si>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</si>
  <si>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</si>
  <si>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</si>
  <si>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</si>
  <si>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</si>
  <si>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</si>
  <si>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</si>
  <si>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</si>
  <si>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</si>
  <si>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</si>
  <si>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</si>
  <si>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</si>
  <si>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</si>
  <si>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</si>
  <si>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</si>
  <si>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</si>
  <si>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</si>
  <si>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</si>
  <si>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</si>
  <si>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</si>
  <si>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</si>
  <si>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</si>
  <si>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</si>
  <si>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</si>
  <si>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</si>
  <si>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</si>
  <si>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</si>
  <si>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</si>
  <si>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</si>
  <si>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</si>
  <si>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</si>
  <si>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</si>
  <si>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</si>
  <si>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</si>
  <si>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</si>
  <si>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</si>
  <si>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</si>
  <si>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</si>
  <si>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</si>
  <si>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</si>
  <si>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</si>
  <si>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</si>
  <si>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</si>
  <si>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</si>
  <si>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</si>
  <si>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</si>
  <si>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</si>
  <si>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</si>
  <si>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</si>
  <si>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</si>
  <si>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</si>
  <si>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</si>
  <si>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</si>
  <si>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</si>
  <si>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</si>
  <si>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</si>
  <si>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</si>
  <si>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</si>
  <si>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</si>
  <si>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</si>
  <si>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</si>
  <si>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</si>
  <si>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</si>
  <si>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</si>
  <si>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</si>
  <si>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</si>
  <si>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</si>
  <si>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</si>
  <si>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</si>
  <si>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</si>
  <si>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</si>
  <si>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</si>
  <si>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</si>
  <si>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</si>
  <si>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</si>
  <si>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</si>
  <si>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</si>
  <si>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</si>
  <si>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</si>
  <si>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</si>
  <si>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</si>
  <si>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</si>
  <si>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</si>
  <si>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</si>
  <si>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</si>
  <si>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</si>
  <si>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</si>
  <si>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</si>
  <si>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</si>
  <si>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</si>
  <si>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</si>
  <si>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</si>
  <si>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</si>
  <si>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</si>
  <si>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</si>
  <si>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</si>
  <si>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</si>
  <si>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</si>
  <si>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</si>
  <si>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</si>
  <si>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</si>
  <si>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</si>
  <si>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</si>
  <si>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</si>
  <si>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</si>
  <si>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</si>
  <si>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</si>
  <si>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</si>
  <si>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</si>
  <si>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</si>
  <si>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</si>
  <si>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</si>
  <si>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</si>
  <si>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</si>
  <si>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</si>
  <si>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</si>
  <si>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</si>
  <si>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</si>
  <si>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</si>
  <si>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</si>
  <si>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</si>
  <si>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</si>
  <si>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</si>
  <si>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</si>
  <si>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</si>
  <si>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</si>
  <si>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</si>
  <si>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</si>
  <si>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</si>
  <si>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</si>
  <si>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</si>
  <si>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</si>
  <si>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</si>
  <si>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</si>
  <si>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</si>
  <si>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</si>
  <si>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</si>
  <si>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</si>
  <si>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</si>
  <si>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</si>
  <si>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</si>
  <si>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</si>
  <si>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</si>
  <si>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</si>
  <si>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</si>
  <si>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</si>
  <si>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</si>
  <si>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</si>
  <si>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</si>
  <si>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</si>
  <si>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</si>
  <si>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</si>
  <si>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</si>
  <si>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</si>
  <si>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</si>
  <si>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</si>
  <si>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</si>
  <si>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</si>
  <si>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</si>
  <si>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</si>
  <si>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</si>
  <si>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</si>
  <si>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</si>
  <si>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</si>
  <si>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</si>
  <si>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</si>
  <si>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</si>
  <si>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</si>
  <si>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</si>
  <si>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</si>
  <si>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</si>
  <si>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</si>
  <si>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</si>
  <si>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</si>
  <si>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</si>
  <si>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</si>
  <si>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</si>
  <si>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</si>
  <si>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</si>
  <si>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</si>
  <si>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</si>
  <si>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</si>
  <si>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</si>
  <si>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</si>
  <si>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</si>
  <si>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</si>
  <si>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</si>
  <si>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</si>
  <si>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</si>
  <si>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</si>
  <si>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</si>
  <si>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</si>
  <si>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</si>
  <si>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</si>
  <si>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</si>
  <si>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</si>
  <si>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</si>
  <si>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</si>
  <si>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</si>
  <si>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</si>
  <si>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</si>
  <si>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</si>
  <si>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</si>
  <si>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</si>
  <si>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</si>
  <si>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</si>
  <si>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</si>
  <si>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</si>
  <si>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</si>
  <si>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</si>
  <si>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</si>
  <si>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</si>
  <si>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</si>
  <si>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</si>
  <si>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</si>
  <si>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</si>
  <si>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</si>
  <si>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</si>
  <si>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</si>
  <si>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</si>
  <si>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</si>
  <si>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</si>
  <si>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</si>
  <si>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</si>
  <si>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</si>
  <si>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</si>
  <si>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</si>
  <si>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</si>
  <si>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</si>
  <si>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</si>
  <si>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</si>
  <si>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</si>
  <si>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</si>
  <si>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</si>
  <si>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</si>
  <si>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</si>
  <si>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</si>
  <si>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</si>
  <si>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</si>
  <si>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</si>
  <si>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</si>
  <si>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</si>
  <si>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</si>
  <si>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</si>
  <si>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</si>
  <si>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</si>
  <si>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</si>
  <si>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</si>
  <si>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</si>
  <si>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</si>
  <si>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</si>
  <si>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</si>
  <si>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</si>
  <si>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</si>
  <si>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</si>
  <si>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</si>
  <si>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</si>
  <si>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</si>
  <si>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</si>
  <si>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</si>
  <si>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</si>
  <si>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</si>
  <si>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</si>
  <si>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</si>
  <si>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</si>
  <si>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</si>
  <si>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</si>
  <si>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</si>
  <si>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</si>
  <si>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</si>
  <si>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</si>
  <si>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</si>
  <si>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</si>
  <si>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</si>
  <si>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</si>
  <si>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</si>
  <si>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</si>
  <si>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</si>
  <si>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</si>
  <si>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</si>
  <si>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</si>
  <si>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</si>
  <si>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</si>
  <si>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</si>
  <si>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</si>
  <si>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</si>
  <si>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</si>
  <si>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</si>
  <si>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</si>
  <si>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</si>
  <si>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</si>
  <si>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</si>
  <si>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</si>
  <si>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</si>
  <si>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</si>
  <si>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</si>
  <si>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</si>
  <si>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</si>
  <si>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</si>
  <si>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</si>
  <si>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</si>
  <si>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</si>
  <si>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</si>
  <si>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</si>
  <si>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</si>
  <si>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</si>
  <si>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</si>
  <si>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</si>
  <si>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</si>
  <si>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</si>
  <si>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</si>
  <si>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</si>
  <si>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</si>
  <si>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</si>
  <si>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</si>
  <si>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</si>
  <si>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</si>
  <si>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</si>
  <si>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</si>
  <si>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</si>
  <si>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</si>
  <si>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</si>
  <si>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</si>
  <si>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</si>
  <si>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</si>
  <si>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</si>
  <si>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</si>
  <si>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</si>
  <si>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</si>
  <si>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</si>
  <si>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</si>
  <si>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</si>
  <si>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</si>
  <si>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</si>
  <si>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</si>
  <si>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</si>
  <si>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</si>
  <si>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</si>
  <si>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</si>
  <si>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</si>
  <si>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</si>
  <si>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</si>
  <si>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</si>
  <si>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</si>
  <si>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</si>
  <si>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</si>
  <si>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</si>
  <si>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</si>
  <si>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</si>
  <si>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</si>
  <si>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</si>
  <si>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</si>
  <si>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</si>
  <si>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</si>
  <si>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</si>
  <si>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</si>
  <si>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</si>
  <si>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</si>
  <si>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</si>
  <si>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</si>
  <si>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</si>
  <si>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</si>
  <si>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</si>
  <si>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</si>
  <si>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</si>
  <si>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</si>
  <si>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</si>
  <si>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</si>
  <si>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</si>
  <si>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</si>
  <si>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</si>
  <si>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</si>
  <si>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</si>
  <si>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</si>
  <si>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</si>
  <si>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</si>
  <si>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</si>
  <si>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</si>
  <si>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</si>
  <si>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</si>
  <si>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</si>
  <si>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</si>
  <si>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</si>
  <si>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</si>
  <si>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</si>
  <si>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</si>
  <si>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</si>
  <si>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</si>
  <si>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</si>
  <si>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</si>
  <si>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</si>
  <si>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</si>
  <si>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</si>
  <si>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</si>
  <si>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</si>
  <si>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</si>
  <si>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</si>
  <si>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</si>
  <si>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</si>
  <si>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</si>
  <si>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</si>
  <si>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</si>
  <si>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</si>
  <si>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</si>
  <si>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</si>
  <si>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</si>
  <si>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</si>
  <si>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</si>
  <si>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</si>
  <si>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</si>
  <si>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</si>
  <si>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</si>
  <si>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</si>
  <si>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</si>
  <si>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</si>
  <si>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</si>
  <si>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</si>
  <si>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</si>
  <si>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</si>
  <si>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</si>
  <si>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</si>
  <si>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</si>
  <si>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</si>
  <si>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</si>
  <si>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</si>
  <si>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</si>
  <si>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</si>
  <si>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</si>
  <si>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</si>
  <si>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</si>
  <si>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</si>
  <si>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</si>
  <si>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</si>
  <si>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</si>
  <si>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</si>
  <si>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</si>
  <si>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</si>
  <si>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</si>
  <si>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</si>
  <si>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</si>
  <si>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</si>
  <si>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</si>
  <si>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</si>
  <si>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</si>
  <si>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</si>
  <si>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</si>
  <si>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</si>
  <si>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</si>
  <si>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</si>
  <si>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</si>
  <si>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</si>
  <si>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</si>
  <si>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</si>
  <si>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</si>
  <si>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</si>
  <si>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</si>
  <si>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</si>
  <si>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</si>
  <si>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</si>
  <si>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</si>
  <si>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</si>
  <si>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</si>
  <si>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</si>
  <si>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</si>
  <si>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</si>
  <si>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</si>
  <si>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</si>
  <si>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</si>
  <si>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</si>
  <si>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</si>
  <si>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</si>
  <si>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</si>
  <si>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</si>
  <si>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</si>
  <si>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</si>
  <si>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</si>
  <si>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</si>
  <si>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</si>
  <si>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</si>
  <si>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</si>
  <si>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</si>
  <si>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</si>
  <si>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</si>
  <si>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</si>
  <si>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</si>
  <si>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</si>
  <si>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</si>
  <si>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</si>
  <si>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</si>
  <si>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</si>
  <si>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</si>
  <si>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</si>
  <si>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</si>
  <si>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</si>
  <si>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</si>
  <si>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</si>
  <si>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</si>
  <si>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</si>
  <si>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</si>
  <si>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</si>
  <si>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</si>
  <si>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</si>
  <si>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</si>
  <si>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</si>
  <si>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</si>
  <si>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</si>
  <si>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</si>
  <si>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</si>
  <si>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</si>
  <si>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</si>
  <si>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</si>
  <si>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</si>
  <si>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</si>
  <si>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</si>
  <si>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</si>
  <si>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</si>
  <si>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</si>
  <si>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</si>
  <si>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</si>
  <si>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</si>
  <si>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</si>
  <si>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</si>
  <si>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</si>
  <si>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</si>
  <si>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</si>
  <si>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</si>
  <si>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</si>
  <si>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</si>
  <si>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</si>
  <si>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</si>
  <si>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</si>
  <si>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</si>
  <si>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</si>
  <si>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</si>
  <si>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</si>
  <si>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</si>
  <si>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</si>
  <si>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</si>
  <si>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</si>
  <si>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</si>
  <si>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</si>
  <si>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</si>
  <si>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</si>
  <si>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</si>
  <si>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</si>
  <si>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</si>
  <si>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</si>
  <si>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</si>
  <si>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</si>
  <si>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</si>
  <si>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</si>
  <si>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</si>
  <si>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</si>
  <si>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</si>
  <si>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</si>
  <si>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</si>
  <si>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</si>
  <si>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</si>
  <si>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</si>
  <si>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</si>
  <si>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</si>
  <si>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</si>
  <si>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</si>
  <si>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</si>
  <si>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</si>
  <si>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</si>
  <si>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</si>
  <si>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</si>
  <si>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</si>
  <si>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</si>
  <si>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</si>
  <si>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</si>
  <si>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</si>
  <si>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</si>
  <si>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</si>
  <si>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</si>
  <si>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</si>
  <si>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</si>
  <si>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</si>
  <si>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</si>
  <si>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</si>
  <si>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</si>
  <si>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</si>
  <si>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</si>
  <si>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</si>
  <si>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</si>
  <si>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</si>
  <si>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</si>
  <si>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</si>
  <si>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</si>
  <si>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</si>
  <si>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</si>
  <si>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</si>
  <si>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</si>
  <si>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</si>
  <si>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</si>
  <si>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</si>
  <si>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</si>
  <si>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</si>
  <si>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</si>
  <si>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</si>
  <si>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</si>
  <si>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</si>
  <si>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</si>
  <si>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</si>
  <si>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</si>
  <si>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</si>
  <si>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</si>
  <si>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</si>
  <si>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</si>
  <si>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</si>
  <si>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</si>
  <si>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</si>
  <si>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</si>
  <si>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</si>
  <si>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</si>
  <si>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</si>
  <si>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</si>
  <si>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</si>
  <si>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</si>
  <si>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</si>
  <si>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</si>
  <si>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</si>
  <si>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</si>
  <si>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</si>
  <si>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</si>
  <si>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</si>
  <si>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</si>
  <si>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</si>
  <si>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</si>
  <si>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</si>
  <si>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</si>
  <si>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</si>
  <si>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</si>
  <si>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</si>
  <si>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</si>
  <si>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</si>
  <si>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</si>
  <si>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</si>
  <si>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</si>
  <si>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</si>
  <si>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</si>
  <si>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</si>
  <si>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</si>
  <si>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</si>
  <si>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</si>
  <si>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</si>
  <si>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</si>
  <si>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</si>
  <si>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</si>
  <si>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</si>
  <si>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</si>
  <si>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</si>
  <si>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</si>
  <si>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</si>
  <si>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</si>
  <si>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</si>
  <si>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</si>
  <si>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</si>
  <si>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</si>
  <si>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</si>
  <si>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</si>
  <si>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</si>
  <si>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</si>
  <si>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</si>
  <si>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</si>
  <si>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</si>
  <si>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</si>
  <si>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</si>
  <si>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</si>
  <si>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</si>
  <si>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</si>
  <si>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</si>
  <si>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</si>
  <si>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</si>
  <si>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</si>
  <si>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</si>
  <si>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</si>
  <si>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</si>
  <si>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</si>
  <si>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</si>
  <si>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</si>
  <si>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</si>
  <si>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</si>
  <si>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</si>
  <si>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</si>
  <si>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</si>
  <si>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</si>
  <si>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</si>
  <si>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</si>
  <si>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</si>
  <si>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</si>
  <si>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</si>
  <si>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</si>
  <si>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</si>
  <si>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</si>
  <si>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</si>
  <si>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</si>
  <si>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</si>
  <si>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</si>
  <si>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</si>
  <si>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</si>
  <si>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</si>
  <si>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</si>
  <si>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</si>
  <si>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</si>
  <si>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</si>
  <si>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</si>
  <si>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</si>
  <si>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</si>
  <si>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</si>
  <si>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</si>
  <si>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</si>
  <si>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</si>
  <si>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</si>
  <si>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</si>
  <si>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</si>
  <si>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</si>
  <si>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</si>
  <si>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</si>
  <si>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</si>
  <si>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</si>
  <si>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</si>
  <si>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</si>
  <si>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</si>
  <si>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</si>
  <si>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</si>
  <si>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</si>
  <si>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</si>
  <si>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</si>
  <si>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</si>
  <si>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</si>
  <si>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</si>
  <si>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</si>
  <si>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</si>
  <si>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</si>
  <si>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</si>
  <si>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</si>
  <si>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</si>
  <si>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</si>
  <si>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</si>
  <si>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</si>
  <si>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</si>
  <si>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</si>
  <si>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</si>
  <si>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</si>
  <si>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</si>
  <si>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</si>
  <si>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</si>
  <si>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</si>
  <si>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</si>
  <si>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</si>
  <si>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</si>
  <si>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</si>
  <si>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</si>
  <si>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</si>
  <si>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</si>
  <si>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</si>
  <si>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</si>
  <si>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</si>
  <si>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</si>
  <si>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</si>
  <si>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</si>
  <si>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</si>
  <si>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</si>
  <si>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</si>
  <si>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</si>
  <si>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</si>
  <si>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</si>
  <si>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</si>
  <si>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</si>
  <si>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</si>
  <si>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</si>
  <si>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</si>
  <si>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</si>
  <si>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</si>
  <si>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</si>
  <si>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</si>
  <si>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</si>
  <si>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</si>
  <si>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</si>
  <si>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</si>
  <si>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</si>
  <si>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</si>
  <si>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</si>
  <si>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</si>
  <si>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</si>
  <si>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</si>
  <si>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</si>
  <si>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</si>
  <si>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</si>
  <si>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</si>
  <si>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</si>
  <si>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</si>
  <si>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</si>
  <si>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</si>
  <si>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</si>
  <si>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</si>
  <si>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</si>
  <si>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</si>
  <si>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</si>
  <si>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</si>
  <si>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</si>
  <si>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</si>
  <si>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</si>
  <si>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</si>
  <si>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</si>
  <si>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</si>
  <si>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</si>
  <si>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</si>
  <si>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</si>
  <si>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</si>
  <si>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</si>
  <si>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</si>
  <si>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</si>
  <si>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</si>
  <si>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</si>
  <si>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</si>
  <si>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</si>
  <si>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</si>
  <si>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</si>
  <si>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</si>
  <si>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</si>
  <si>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</si>
  <si>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</si>
  <si>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</si>
  <si>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</si>
  <si>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</si>
  <si>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</si>
  <si>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</si>
  <si>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</si>
  <si>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</si>
  <si>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</si>
  <si>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</si>
  <si>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</si>
  <si>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</si>
  <si>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</si>
  <si>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</si>
  <si>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</si>
  <si>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</si>
  <si>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</si>
  <si>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</si>
  <si>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</si>
  <si>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</si>
  <si>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</si>
  <si>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</si>
  <si>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</si>
  <si>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</si>
  <si>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</si>
  <si>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</si>
  <si>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</si>
  <si>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</si>
  <si>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</si>
  <si>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</si>
  <si>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</si>
  <si>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</si>
  <si>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</si>
  <si>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</si>
  <si>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</si>
  <si>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</si>
  <si>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</si>
  <si>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</si>
  <si>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</si>
  <si>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</si>
  <si>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</si>
  <si>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</si>
  <si>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</si>
  <si>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</si>
  <si>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</si>
  <si>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</si>
  <si>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</si>
  <si>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</si>
  <si>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</si>
  <si>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</si>
  <si>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</si>
  <si>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</si>
  <si>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</si>
  <si>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</si>
  <si>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</si>
  <si>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</si>
  <si>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</si>
  <si>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</si>
  <si>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</si>
  <si>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</si>
  <si>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</si>
  <si>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</si>
  <si>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</si>
  <si>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</si>
  <si>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</si>
  <si>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</si>
  <si>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</si>
  <si>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</si>
  <si>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</si>
  <si>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</si>
  <si>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</si>
  <si>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</si>
  <si>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</si>
  <si>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</si>
  <si>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</si>
  <si>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</si>
  <si>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</si>
  <si>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</si>
  <si>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</si>
  <si>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</si>
  <si>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</si>
  <si>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</si>
  <si>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</si>
  <si>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</si>
  <si>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</si>
  <si>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</si>
  <si>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</si>
  <si>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</si>
  <si>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</si>
  <si>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</si>
  <si>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</si>
  <si>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</si>
  <si>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</si>
  <si>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</si>
  <si>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</si>
  <si>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</si>
  <si>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</si>
  <si>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</si>
  <si>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</si>
  <si>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</si>
  <si>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</si>
  <si>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</si>
  <si>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</si>
  <si>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</si>
  <si>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</si>
  <si>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</si>
  <si>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</si>
  <si>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</si>
  <si>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</si>
  <si>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</si>
  <si>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</si>
  <si>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</si>
  <si>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</si>
  <si>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</si>
  <si>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</si>
  <si>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</si>
  <si>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</si>
  <si>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</si>
  <si>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</si>
  <si>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</si>
  <si>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</si>
  <si>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</si>
  <si>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</si>
  <si>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</si>
  <si>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</si>
  <si>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</si>
  <si>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</si>
  <si>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</si>
  <si>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</si>
  <si>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</si>
  <si>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</si>
  <si>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</si>
  <si>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</si>
  <si>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</si>
  <si>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</si>
  <si>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</si>
  <si>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</si>
  <si>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</si>
  <si>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</si>
  <si>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</si>
  <si>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</si>
  <si>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</si>
  <si>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</si>
  <si>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</si>
  <si>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</si>
  <si>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</si>
  <si>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</si>
  <si>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</si>
  <si>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</si>
  <si>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</si>
  <si>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</si>
  <si>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</si>
  <si>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</si>
  <si>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</si>
  <si>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</si>
  <si>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</si>
  <si>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</si>
  <si>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</si>
  <si>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</si>
  <si>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</si>
  <si>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</si>
  <si>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</si>
  <si>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</si>
  <si>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</si>
  <si>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</si>
  <si>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</si>
  <si>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</si>
  <si>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</si>
  <si>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</si>
  <si>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</si>
  <si>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</si>
  <si>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</si>
  <si>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</si>
  <si>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</si>
  <si>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</si>
  <si>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</si>
  <si>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</si>
  <si>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</si>
  <si>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</si>
  <si>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</si>
  <si>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</si>
  <si>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</si>
  <si>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</si>
  <si>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</si>
  <si>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</si>
  <si>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</si>
  <si>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</si>
  <si>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</si>
  <si>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</si>
  <si>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</si>
  <si>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</si>
  <si>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</si>
  <si>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</si>
  <si>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</si>
  <si>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</si>
  <si>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</si>
  <si>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</si>
  <si>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</si>
  <si>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</si>
  <si>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</si>
  <si>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</si>
  <si>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</si>
  <si>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</si>
  <si>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</si>
  <si>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</si>
  <si>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</si>
  <si>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</si>
  <si>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</si>
  <si>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</si>
  <si>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</si>
  <si>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</si>
  <si>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</si>
  <si>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</si>
  <si>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</si>
  <si>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</si>
  <si>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</si>
  <si>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</si>
  <si>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</si>
  <si>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</si>
  <si>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</si>
  <si>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</si>
  <si>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</si>
  <si>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</si>
  <si>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</si>
  <si>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</si>
  <si>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</si>
  <si>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</si>
  <si>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</si>
  <si>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</si>
  <si>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</si>
  <si>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</si>
  <si>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</si>
  <si>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</si>
  <si>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</si>
  <si>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</si>
  <si>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</si>
  <si>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</si>
  <si>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</si>
  <si>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</si>
  <si>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</si>
  <si>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</si>
  <si>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</si>
  <si>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</si>
  <si>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</si>
  <si>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</si>
  <si>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</si>
  <si>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</si>
  <si>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</si>
  <si>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</si>
  <si>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</si>
  <si>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</si>
  <si>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</si>
  <si>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</si>
  <si>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</si>
  <si>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</si>
  <si>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</si>
  <si>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</si>
  <si>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</si>
  <si>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</si>
  <si>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</si>
  <si>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</si>
  <si>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</si>
  <si>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</si>
  <si>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</si>
  <si>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</si>
  <si>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</si>
  <si>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</si>
  <si>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</si>
  <si>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</si>
  <si>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</si>
  <si>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</si>
  <si>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</si>
  <si>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</si>
  <si>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</si>
  <si>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</si>
  <si>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</si>
  <si>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</si>
  <si>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</si>
  <si>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</si>
  <si>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</si>
  <si>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</si>
  <si>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</si>
  <si>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</si>
  <si>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</si>
  <si>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</si>
  <si>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</si>
  <si>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</si>
  <si>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</si>
  <si>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</si>
  <si>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</si>
  <si>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</si>
  <si>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</si>
  <si>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</si>
  <si>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</si>
  <si>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</si>
  <si>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</si>
  <si>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</si>
  <si>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</si>
  <si>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</si>
  <si>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</si>
  <si>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</si>
  <si>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</si>
  <si>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</si>
  <si>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</si>
  <si>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</si>
  <si>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</si>
  <si>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</si>
  <si>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</si>
  <si>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</si>
  <si>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</si>
  <si>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</si>
  <si>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</si>
  <si>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</si>
  <si>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</si>
  <si>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</si>
  <si>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</si>
  <si>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</si>
  <si>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</si>
  <si>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</si>
  <si>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</si>
  <si>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</si>
  <si>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</si>
  <si>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</si>
  <si>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</si>
  <si>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</si>
  <si>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</si>
  <si>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</si>
  <si>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</si>
  <si>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</si>
  <si>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</si>
  <si>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</si>
  <si>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</si>
  <si>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</si>
  <si>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</si>
  <si>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</si>
  <si>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</si>
  <si>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</si>
  <si>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</si>
  <si>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</si>
  <si>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</si>
  <si>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</si>
  <si>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</si>
  <si>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</si>
  <si>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</si>
  <si>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</si>
  <si>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</si>
  <si>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</si>
  <si>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</si>
  <si>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</si>
  <si>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</si>
  <si>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</si>
  <si>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</si>
  <si>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</si>
  <si>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</si>
  <si>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</si>
  <si>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</si>
  <si>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</si>
  <si>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</si>
  <si>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</si>
  <si>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</si>
  <si>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</si>
  <si>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</si>
  <si>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</si>
  <si>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</si>
  <si>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</si>
  <si>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</si>
  <si>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</si>
  <si>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</si>
  <si>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</si>
  <si>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</si>
  <si>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</si>
  <si>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</si>
  <si>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</si>
  <si>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</si>
  <si>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</si>
  <si>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</si>
  <si>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</si>
  <si>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</si>
  <si>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</si>
  <si>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</si>
  <si>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</si>
  <si>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</si>
  <si>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</si>
  <si>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</si>
  <si>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</si>
  <si>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</si>
  <si>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</si>
  <si>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</si>
  <si>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</si>
  <si>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</si>
  <si>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</si>
  <si>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</si>
  <si>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</si>
  <si>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</si>
  <si>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</si>
  <si>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</si>
  <si>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</si>
  <si>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</si>
  <si>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</si>
  <si>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</si>
  <si>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</si>
  <si>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</si>
  <si>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</si>
  <si>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</si>
  <si>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</si>
  <si>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</si>
  <si>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</si>
  <si>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</si>
  <si>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</si>
  <si>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</si>
  <si>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</si>
  <si>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</si>
  <si>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</si>
  <si>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</si>
  <si>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</si>
  <si>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</si>
  <si>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</si>
  <si>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</si>
  <si>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</si>
  <si>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</si>
  <si>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</si>
  <si>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</si>
  <si>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</si>
  <si>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</si>
  <si>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</si>
  <si>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</si>
  <si>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</si>
  <si>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</si>
  <si>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</si>
  <si>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</si>
  <si>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</si>
  <si>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</si>
  <si>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</si>
  <si>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</si>
  <si>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</si>
  <si>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</si>
  <si>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</si>
  <si>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</si>
  <si>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</si>
  <si>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</si>
  <si>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</si>
  <si>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</si>
  <si>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</si>
  <si>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</si>
  <si>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</si>
  <si>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</si>
  <si>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</si>
  <si>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</si>
  <si>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</si>
  <si>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</si>
  <si>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</si>
  <si>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</si>
  <si>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</si>
  <si>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</si>
  <si>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</si>
  <si>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</si>
  <si>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</si>
  <si>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</si>
  <si>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</si>
  <si>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</si>
  <si>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</si>
  <si>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</si>
  <si>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</si>
  <si>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</si>
  <si>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</si>
  <si>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</si>
  <si>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</si>
  <si>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</si>
  <si>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</si>
  <si>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</si>
  <si>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</si>
  <si>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</si>
  <si>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</si>
  <si>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</si>
  <si>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</si>
  <si>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</si>
  <si>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</si>
  <si>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</si>
  <si>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</si>
  <si>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</si>
  <si>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</si>
  <si>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</si>
  <si>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</si>
  <si>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</si>
  <si>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</si>
  <si>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</si>
  <si>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</si>
  <si>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</si>
  <si>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</si>
  <si>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</si>
  <si>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</si>
  <si>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</si>
  <si>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</si>
  <si>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</si>
  <si>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</si>
  <si>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</si>
  <si>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</si>
  <si>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</si>
  <si>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</si>
  <si>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</si>
  <si>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</si>
  <si>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</si>
  <si>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</si>
  <si>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</si>
  <si>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</si>
  <si>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</si>
  <si>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</si>
  <si>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</si>
  <si>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</si>
  <si>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</si>
  <si>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</si>
  <si>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</si>
  <si>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</si>
  <si>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</si>
  <si>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</si>
  <si>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</si>
  <si>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</si>
  <si>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</si>
  <si>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</si>
  <si>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</si>
  <si>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</si>
  <si>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</si>
  <si>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</si>
  <si>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</si>
  <si>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</si>
  <si>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</si>
  <si>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</si>
  <si>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</si>
  <si>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</si>
  <si>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</si>
  <si>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</si>
  <si>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</si>
  <si>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</si>
  <si>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</si>
  <si>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</si>
  <si>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</si>
  <si>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</si>
  <si>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</si>
  <si>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</si>
  <si>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</si>
  <si>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</si>
  <si>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</si>
  <si>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</si>
  <si>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</si>
  <si>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</si>
  <si>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</si>
  <si>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</si>
  <si>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</si>
  <si>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</si>
  <si>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</si>
  <si>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</si>
  <si>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</si>
  <si>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</si>
  <si>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</si>
  <si>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</si>
  <si>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</si>
  <si>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</si>
  <si>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</si>
  <si>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</si>
  <si>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</si>
  <si>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</si>
  <si>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</si>
  <si>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</si>
  <si>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</si>
  <si>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</si>
  <si>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</si>
  <si>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</si>
  <si>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</si>
  <si>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</si>
  <si>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</si>
  <si>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</si>
  <si>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</si>
  <si>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</si>
  <si>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</si>
  <si>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</si>
  <si>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</si>
  <si>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</si>
  <si>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</si>
  <si>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</si>
  <si>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</si>
  <si>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</si>
  <si>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</si>
  <si>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</si>
  <si>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</si>
  <si>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</si>
  <si>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</si>
  <si>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</si>
  <si>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</si>
  <si>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</si>
  <si>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</si>
  <si>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</si>
  <si>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</si>
  <si>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</si>
  <si>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</si>
  <si>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</si>
  <si>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</si>
  <si>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</si>
  <si>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</si>
  <si>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</si>
  <si>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</si>
  <si>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</si>
  <si>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</si>
  <si>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</si>
  <si>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</si>
  <si>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</si>
  <si>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</si>
  <si>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</si>
  <si>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</si>
  <si>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</si>
  <si>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</si>
  <si>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</si>
  <si>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</si>
  <si>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</si>
  <si>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</si>
  <si>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</si>
  <si>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</si>
  <si>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</si>
  <si>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</si>
  <si>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</si>
  <si>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</si>
  <si>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</si>
  <si>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</si>
  <si>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</si>
  <si>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</si>
  <si>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</si>
  <si>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</si>
  <si>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</si>
  <si>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</si>
  <si>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</si>
  <si>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</si>
  <si>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</si>
  <si>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</si>
  <si>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</si>
  <si>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</si>
  <si>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</si>
  <si>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</si>
  <si>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</si>
  <si>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</si>
  <si>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</si>
  <si>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</si>
  <si>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</si>
  <si>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</si>
  <si>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</si>
  <si>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</si>
  <si>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</si>
  <si>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</si>
  <si>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</si>
  <si>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</si>
  <si>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</si>
  <si>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</si>
  <si>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</si>
  <si>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</si>
  <si>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</si>
  <si>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</si>
  <si>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</si>
  <si>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</si>
  <si>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</si>
  <si>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</si>
  <si>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</si>
  <si>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</si>
  <si>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</si>
  <si>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</si>
  <si>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</si>
  <si>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</si>
  <si>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</si>
  <si>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</si>
  <si>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</si>
  <si>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</si>
  <si>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</si>
  <si>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</si>
  <si>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</si>
  <si>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</si>
  <si>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</si>
  <si>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</si>
  <si>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</si>
  <si>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</si>
  <si>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</si>
  <si>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</si>
  <si>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</si>
  <si>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</si>
  <si>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</si>
  <si>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</si>
  <si>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</si>
  <si>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</si>
  <si>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</si>
  <si>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</si>
  <si>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</si>
  <si>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</si>
  <si>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</si>
  <si>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</si>
  <si>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</si>
  <si>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</si>
  <si>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</si>
  <si>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</si>
  <si>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</si>
  <si>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</si>
  <si>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</si>
  <si>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</si>
  <si>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</si>
  <si>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</si>
  <si>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</si>
  <si>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</si>
  <si>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</si>
  <si>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</si>
  <si>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</si>
  <si>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</si>
  <si>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</si>
  <si>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</si>
  <si>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</si>
  <si>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</si>
  <si>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</si>
  <si>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</si>
  <si>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</si>
  <si>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</si>
  <si>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</si>
  <si>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</si>
  <si>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</si>
  <si>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</si>
  <si>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</si>
  <si>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</si>
  <si>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</si>
  <si>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</si>
  <si>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</si>
  <si>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</si>
  <si>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</si>
  <si>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</si>
  <si>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</si>
  <si>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</si>
  <si>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</si>
  <si>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</si>
  <si>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</si>
  <si>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</si>
  <si>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</si>
  <si>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</si>
  <si>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</si>
  <si>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</si>
  <si>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</si>
  <si>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</si>
  <si>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</si>
  <si>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</si>
  <si>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</si>
  <si>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</si>
  <si>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</si>
  <si>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</si>
  <si>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</si>
  <si>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</si>
  <si>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</si>
  <si>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</si>
  <si>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</si>
  <si>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</si>
  <si>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</si>
  <si>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</si>
  <si>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</si>
  <si>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</si>
  <si>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</si>
  <si>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</si>
  <si>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</si>
  <si>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</si>
  <si>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</si>
  <si>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</si>
  <si>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</si>
  <si>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</si>
  <si>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</si>
  <si>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</si>
  <si>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</si>
  <si>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</si>
  <si>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</si>
  <si>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</si>
  <si>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</si>
  <si>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</si>
  <si>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</si>
  <si>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</si>
  <si>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</si>
  <si>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</si>
  <si>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</si>
  <si>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</si>
  <si>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</si>
  <si>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</si>
  <si>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</si>
  <si>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</si>
  <si>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</si>
  <si>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</si>
  <si>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</si>
  <si>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</si>
  <si>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</si>
  <si>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</si>
  <si>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</si>
  <si>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</si>
  <si>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</si>
  <si>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</si>
  <si>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</si>
  <si>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</si>
  <si>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</si>
  <si>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</si>
  <si>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</si>
  <si>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</si>
  <si>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</si>
  <si>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</si>
  <si>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</si>
  <si>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</si>
  <si>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</si>
  <si>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</si>
  <si>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</si>
  <si>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</si>
  <si>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</si>
  <si>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</si>
  <si>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</si>
  <si>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</si>
  <si>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</si>
  <si>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</si>
  <si>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</si>
  <si>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</si>
  <si>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</si>
  <si>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</si>
  <si>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</si>
  <si>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</si>
  <si>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</si>
  <si>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</si>
  <si>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</si>
  <si>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</si>
  <si>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</si>
  <si>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</si>
  <si>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</si>
  <si>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</si>
  <si>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</si>
  <si>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</si>
  <si>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</si>
  <si>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</si>
  <si>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</si>
  <si>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</si>
  <si>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</si>
  <si>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</si>
  <si>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</si>
  <si>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</si>
  <si>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</si>
  <si>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</si>
  <si>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</si>
  <si>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</si>
  <si>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</si>
  <si>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</si>
  <si>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</si>
  <si>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</si>
  <si>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</si>
  <si>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</si>
  <si>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</si>
  <si>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</si>
  <si>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</si>
  <si>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</si>
  <si>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</si>
  <si>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</si>
  <si>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</si>
  <si>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</si>
  <si>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</si>
  <si>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</si>
  <si>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</si>
  <si>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</si>
  <si>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</si>
  <si>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</si>
  <si>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</si>
  <si>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</si>
  <si>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</si>
  <si>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</si>
  <si>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</si>
  <si>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</si>
  <si>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</si>
  <si>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</si>
  <si>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</si>
  <si>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</si>
  <si>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</si>
  <si>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</si>
  <si>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</si>
  <si>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</si>
  <si>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</si>
  <si>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</si>
  <si>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</si>
  <si>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</si>
  <si>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</si>
  <si>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</si>
  <si>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</si>
  <si>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</si>
  <si>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</si>
  <si>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</si>
  <si>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</si>
  <si>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</si>
  <si>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</si>
  <si>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</si>
  <si>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</si>
  <si>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</si>
  <si>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</si>
  <si>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</si>
  <si>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</si>
  <si>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</si>
  <si>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</si>
  <si>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</si>
  <si>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</si>
  <si>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</si>
  <si>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</si>
  <si>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</si>
  <si>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</si>
  <si>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</si>
  <si>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</si>
  <si>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</si>
  <si>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</si>
  <si>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</si>
  <si>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</si>
  <si>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</si>
  <si>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</si>
  <si>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</si>
  <si>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</si>
  <si>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</si>
  <si>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</si>
  <si>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</si>
  <si>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</si>
  <si>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</si>
  <si>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</si>
  <si>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</si>
  <si>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</si>
  <si>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</si>
  <si>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</si>
  <si>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</si>
  <si>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</si>
  <si>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</si>
  <si>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</si>
  <si>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</si>
  <si>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</si>
  <si>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</si>
  <si>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</si>
  <si>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</si>
  <si>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</si>
  <si>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</si>
  <si>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</si>
  <si>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</si>
  <si>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</si>
  <si>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</si>
  <si>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</si>
  <si>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</si>
  <si>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</si>
  <si>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</si>
  <si>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</si>
  <si>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</si>
  <si>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</si>
  <si>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</si>
  <si>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</si>
  <si>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</si>
  <si>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</si>
  <si>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</si>
  <si>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</si>
  <si>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</si>
  <si>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</si>
  <si>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</si>
  <si>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</si>
  <si>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</si>
  <si>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</si>
  <si>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</si>
  <si>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</si>
  <si>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</si>
  <si>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</si>
  <si>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</si>
  <si>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</si>
  <si>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</si>
  <si>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</si>
  <si>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</si>
  <si>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</si>
  <si>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</si>
  <si>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</si>
  <si>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</si>
  <si>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</si>
  <si>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</si>
  <si>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</si>
  <si>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</si>
  <si>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</si>
  <si>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</si>
  <si>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</si>
  <si>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</si>
  <si>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</si>
  <si>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</si>
  <si>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</si>
  <si>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</si>
  <si>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</si>
  <si>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</si>
  <si>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</si>
  <si>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</si>
  <si>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</si>
  <si>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</si>
  <si>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</si>
  <si>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</si>
  <si>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</si>
  <si>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</si>
  <si>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</si>
  <si>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</si>
  <si>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</si>
  <si>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</si>
  <si>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</si>
  <si>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</si>
  <si>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</si>
  <si>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</si>
  <si>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</si>
  <si>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</si>
  <si>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</si>
  <si>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</si>
  <si>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</si>
  <si>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</si>
  <si>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</si>
  <si>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</si>
  <si>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</si>
  <si>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</si>
  <si>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</si>
  <si>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</si>
  <si>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</si>
  <si>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</si>
  <si>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</si>
  <si>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</si>
  <si>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</si>
  <si>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</si>
  <si>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</si>
  <si>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</si>
  <si>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</si>
  <si>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</si>
  <si>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</si>
  <si>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</si>
  <si>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</si>
  <si>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</si>
  <si>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</si>
  <si>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</si>
  <si>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</si>
  <si>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</si>
  <si>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</si>
  <si>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</si>
  <si>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</si>
  <si>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</si>
  <si>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</si>
  <si>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</si>
  <si>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</si>
  <si>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</si>
  <si>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</si>
  <si>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</si>
  <si>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</si>
  <si>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</si>
  <si>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</si>
  <si>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</si>
  <si>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</si>
  <si>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</si>
  <si>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</si>
  <si>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</si>
  <si>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</si>
  <si>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</si>
  <si>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</si>
  <si>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</si>
  <si>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</si>
  <si>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</si>
  <si>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</si>
  <si>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</si>
  <si>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</si>
  <si>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</si>
  <si>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</si>
  <si>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</si>
  <si>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</si>
  <si>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</si>
  <si>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</si>
  <si>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</si>
  <si>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</si>
  <si>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</si>
  <si>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</si>
  <si>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</si>
  <si>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</si>
  <si>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</si>
  <si>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</si>
  <si>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</si>
  <si>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</si>
  <si>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</si>
  <si>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</si>
  <si>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</si>
  <si>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</si>
  <si>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</si>
  <si>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</si>
  <si>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</si>
  <si>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</si>
  <si>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</si>
  <si>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</si>
  <si>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</si>
  <si>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</si>
  <si>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</si>
  <si>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</si>
  <si>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</si>
  <si>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</si>
  <si>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</si>
  <si>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</si>
  <si>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</si>
  <si>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</si>
  <si>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</si>
  <si>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</si>
  <si>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</si>
  <si>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</si>
  <si>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</si>
  <si>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</si>
  <si>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</si>
  <si>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</si>
  <si>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</si>
  <si>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</si>
  <si>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</si>
  <si>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</si>
  <si>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</si>
  <si>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</si>
  <si>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</si>
  <si>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</si>
  <si>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</si>
  <si>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</si>
  <si>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</si>
  <si>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</si>
  <si>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</si>
  <si>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</si>
  <si>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</si>
  <si>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</si>
  <si>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</si>
  <si>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</si>
  <si>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</si>
  <si>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</si>
  <si>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</si>
  <si>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</si>
  <si>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</si>
  <si>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</si>
  <si>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</si>
  <si>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</si>
  <si>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</si>
  <si>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</si>
  <si>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</si>
  <si>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</si>
  <si>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</si>
  <si>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</si>
  <si>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</si>
  <si>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</si>
  <si>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</si>
  <si>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</si>
  <si>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</si>
  <si>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</si>
  <si>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</si>
  <si>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</si>
  <si>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</si>
  <si>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</si>
  <si>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</si>
  <si>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</si>
  <si>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</si>
  <si>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</si>
  <si>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</si>
  <si>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</si>
  <si>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</si>
  <si>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</si>
  <si>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</si>
  <si>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</si>
  <si>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</si>
  <si>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</si>
  <si>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</si>
  <si>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</si>
  <si>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</si>
  <si>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</si>
  <si>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</si>
  <si>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</si>
  <si>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</si>
  <si>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</si>
  <si>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</si>
  <si>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</si>
  <si>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</si>
  <si>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</si>
  <si>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</si>
  <si>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</si>
  <si>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</si>
  <si>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</si>
  <si>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</si>
  <si>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</si>
  <si>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</si>
  <si>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</si>
  <si>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</si>
  <si>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</si>
  <si>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</si>
  <si>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</si>
  <si>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</si>
  <si>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</si>
  <si>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</si>
  <si>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</si>
  <si>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</si>
  <si>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</si>
  <si>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</si>
  <si>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</si>
  <si>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</si>
  <si>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</si>
  <si>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</si>
  <si>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</si>
  <si>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</si>
  <si>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</si>
  <si>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</si>
  <si>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</si>
  <si>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</si>
  <si>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</si>
  <si>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</si>
  <si>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</si>
  <si>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</si>
  <si>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</si>
  <si>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</si>
  <si>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</si>
  <si>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</si>
  <si>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</si>
  <si>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</si>
  <si>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</si>
  <si>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</si>
  <si>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</si>
  <si>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</si>
  <si>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</si>
  <si>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</si>
  <si>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</si>
  <si>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</si>
  <si>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</si>
  <si>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</si>
  <si>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</si>
  <si>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</si>
  <si>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</si>
  <si>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</si>
  <si>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</si>
  <si>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</si>
  <si>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</si>
  <si>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</si>
  <si>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</si>
  <si>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</si>
  <si>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</si>
  <si>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</si>
  <si>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</si>
  <si>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</si>
  <si>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</si>
  <si>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</si>
  <si>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</si>
  <si>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</si>
  <si>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</si>
  <si>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</si>
  <si>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</si>
  <si>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</si>
  <si>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</si>
  <si>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</si>
  <si>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</si>
  <si>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</si>
  <si>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</si>
  <si>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</si>
  <si>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</si>
  <si>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</si>
  <si>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</si>
  <si>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</si>
  <si>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</si>
  <si>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</si>
  <si>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</si>
  <si>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</si>
  <si>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</si>
  <si>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</si>
  <si>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</si>
  <si>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</si>
  <si>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</si>
  <si>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</si>
  <si>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</si>
  <si>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</si>
  <si>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</si>
  <si>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</si>
  <si>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</si>
  <si>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</si>
  <si>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</si>
  <si>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</si>
  <si>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</si>
  <si>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</si>
  <si>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</si>
  <si>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</si>
  <si>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</si>
  <si>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</si>
  <si>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</si>
  <si>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</si>
  <si>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</si>
  <si>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</si>
  <si>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</si>
  <si>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</si>
  <si>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</si>
  <si>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</si>
  <si>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</si>
  <si>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</si>
  <si>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</si>
  <si>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</si>
  <si>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</si>
  <si>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</si>
  <si>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</si>
  <si>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</si>
  <si>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</si>
  <si>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</si>
  <si>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</si>
  <si>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</si>
  <si>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</si>
  <si>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</si>
  <si>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</si>
  <si>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</si>
  <si>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</si>
  <si>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</si>
  <si>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</si>
  <si>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</si>
  <si>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</si>
  <si>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</si>
  <si>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</si>
  <si>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</si>
  <si>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</si>
  <si>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</si>
  <si>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</si>
  <si>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</si>
  <si>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</si>
  <si>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</si>
  <si>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</si>
  <si>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</si>
  <si>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</si>
  <si>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</si>
  <si>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</si>
  <si>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</si>
  <si>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</si>
  <si>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</si>
  <si>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</si>
  <si>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</si>
  <si>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</si>
  <si>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</si>
  <si>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</si>
  <si>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</si>
  <si>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</si>
  <si>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</si>
  <si>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</si>
  <si>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</si>
  <si>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</si>
  <si>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</si>
  <si>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</si>
  <si>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</si>
  <si>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</si>
  <si>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</si>
  <si>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</si>
  <si>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</si>
  <si>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</si>
  <si>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</si>
  <si>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</si>
  <si>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</si>
  <si>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</si>
  <si>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</si>
  <si>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</si>
  <si>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</si>
  <si>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</si>
  <si>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</si>
  <si>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</si>
  <si>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</si>
  <si>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</si>
  <si>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</si>
  <si>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</si>
  <si>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</si>
  <si>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</si>
  <si>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</si>
  <si>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</si>
  <si>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</si>
  <si>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</si>
  <si>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</si>
  <si>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</si>
  <si>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</si>
  <si>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</si>
  <si>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</si>
  <si>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</si>
  <si>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</si>
  <si>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</si>
  <si>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</si>
  <si>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</si>
  <si>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</si>
  <si>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</si>
  <si>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</si>
  <si>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</si>
  <si>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</si>
  <si>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</si>
  <si>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</si>
  <si>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</si>
  <si>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</si>
  <si>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</si>
  <si>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</si>
  <si>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</si>
  <si>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</si>
  <si>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</si>
  <si>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</si>
  <si>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</si>
  <si>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</si>
  <si>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</si>
  <si>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</si>
  <si>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</si>
  <si>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</si>
  <si>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</si>
  <si>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</si>
  <si>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</si>
  <si>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</si>
  <si>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</si>
  <si>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</si>
  <si>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</si>
  <si>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</si>
  <si>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</si>
  <si>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</si>
  <si>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</si>
  <si>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</si>
  <si>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</si>
  <si>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</si>
  <si>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</si>
  <si>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</si>
  <si>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</si>
  <si>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</si>
  <si>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</si>
  <si>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</si>
  <si>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</si>
  <si>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</si>
  <si>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</si>
  <si>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</si>
  <si>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</si>
  <si>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</si>
  <si>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</si>
  <si>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</si>
  <si>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</si>
  <si>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</si>
  <si>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</si>
  <si>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</si>
  <si>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</si>
  <si>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</si>
  <si>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</si>
  <si>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</si>
  <si>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</si>
  <si>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</si>
  <si>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</si>
  <si>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</si>
  <si>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</si>
  <si>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</si>
  <si>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</si>
  <si>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</si>
  <si>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</si>
  <si>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</si>
  <si>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</si>
  <si>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</si>
  <si>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</si>
  <si>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</si>
  <si>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</si>
  <si>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</si>
  <si>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</si>
  <si>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</si>
  <si>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</si>
  <si>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</si>
  <si>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</si>
  <si>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</si>
  <si>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</si>
  <si>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</si>
  <si>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</si>
  <si>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</si>
  <si>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</si>
  <si>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</si>
  <si>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</si>
  <si>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</si>
  <si>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</si>
  <si>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</si>
  <si>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</si>
  <si>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</si>
  <si>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</si>
  <si>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</si>
  <si>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</si>
  <si>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</si>
  <si>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</si>
  <si>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</si>
  <si>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</si>
  <si>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</si>
  <si>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</si>
  <si>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</si>
  <si>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</si>
  <si>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</si>
  <si>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</si>
  <si>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</si>
  <si>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</si>
  <si>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</si>
  <si>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</si>
  <si>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</si>
  <si>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</si>
  <si>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</si>
  <si>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</si>
  <si>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</si>
  <si>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</si>
  <si>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</si>
  <si>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</si>
  <si>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</si>
  <si>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</si>
  <si>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</si>
  <si>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</si>
  <si>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</si>
  <si>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</si>
  <si>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</si>
  <si>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</si>
  <si>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</si>
  <si>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</si>
  <si>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</si>
  <si>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</si>
  <si>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</si>
  <si>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</si>
  <si>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</si>
  <si>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</si>
  <si>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</si>
  <si>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</si>
  <si>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</si>
  <si>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</si>
  <si>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</si>
  <si>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</si>
  <si>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</si>
  <si>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</si>
  <si>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</si>
  <si>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</si>
  <si>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</si>
  <si>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</si>
  <si>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</si>
  <si>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</si>
  <si>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</si>
  <si>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</si>
  <si>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</si>
  <si>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</si>
  <si>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</si>
  <si>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</si>
  <si>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</si>
  <si>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</si>
  <si>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</si>
  <si>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</si>
  <si>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</si>
  <si>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</si>
  <si>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</si>
  <si>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</si>
  <si>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</si>
  <si>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</si>
  <si>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</si>
  <si>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</si>
  <si>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</si>
  <si>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</si>
  <si>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</si>
  <si>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</si>
  <si>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</si>
  <si>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</si>
  <si>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</si>
  <si>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</si>
  <si>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</si>
  <si>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</si>
  <si>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</si>
  <si>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</si>
  <si>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</si>
  <si>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</si>
  <si>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</si>
  <si>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</si>
  <si>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</si>
  <si>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</si>
  <si>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</si>
  <si>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</si>
  <si>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</si>
  <si>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</si>
  <si>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</si>
  <si>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</si>
  <si>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</si>
  <si>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</si>
  <si>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</si>
  <si>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</si>
  <si>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</si>
  <si>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</si>
  <si>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</si>
  <si>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</si>
  <si>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</si>
  <si>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</si>
  <si>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</si>
  <si>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</si>
  <si>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</si>
  <si>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</si>
  <si>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</si>
  <si>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</si>
  <si>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</si>
  <si>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</si>
  <si>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</si>
  <si>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</si>
  <si>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</si>
  <si>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</si>
  <si>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</si>
  <si>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</si>
  <si>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</si>
  <si>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</si>
  <si>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</si>
  <si>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</si>
  <si>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</si>
  <si>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</si>
  <si>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</si>
  <si>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</si>
  <si>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</si>
  <si>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</si>
  <si>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</si>
  <si>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</si>
  <si>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</si>
  <si>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</si>
  <si>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</si>
  <si>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</si>
  <si>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</si>
  <si>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</si>
  <si>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</si>
  <si>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</si>
  <si>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</si>
  <si>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</si>
  <si>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</si>
  <si>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</si>
  <si>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</si>
  <si>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</si>
  <si>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</si>
  <si>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</si>
  <si>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</si>
  <si>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</si>
  <si>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</si>
  <si>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</si>
  <si>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</si>
  <si>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</si>
  <si>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</si>
  <si>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</si>
  <si>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</si>
  <si>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</si>
  <si>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</si>
  <si>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</si>
  <si>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</si>
  <si>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</si>
  <si>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</si>
  <si>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</si>
  <si>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</si>
  <si>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</si>
  <si>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</si>
  <si>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</si>
  <si>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</si>
  <si>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</si>
  <si>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</si>
  <si>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</si>
  <si>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</si>
  <si>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</si>
  <si>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</si>
  <si>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</si>
  <si>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</si>
  <si>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</si>
  <si>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</si>
  <si>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</si>
  <si>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</si>
  <si>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</si>
  <si>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</si>
  <si>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</si>
  <si>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</si>
  <si>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</si>
  <si>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</si>
  <si>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</si>
  <si>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</si>
  <si>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</si>
  <si>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</si>
  <si>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</si>
  <si>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</si>
  <si>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</si>
  <si>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</si>
  <si>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</si>
  <si>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</si>
  <si>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</si>
  <si>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</si>
  <si>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</si>
  <si>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</si>
  <si>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</si>
  <si>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</si>
  <si>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</si>
  <si>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</si>
  <si>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</si>
  <si>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</si>
  <si>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</si>
  <si>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</si>
  <si>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</si>
  <si>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</si>
  <si>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</si>
  <si>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</si>
  <si>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</si>
  <si>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</si>
  <si>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</si>
  <si>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</si>
  <si>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</si>
  <si>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</si>
  <si>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</si>
  <si>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</si>
  <si>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</si>
  <si>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</si>
  <si>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</si>
  <si>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</si>
  <si>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</si>
  <si>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</si>
  <si>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</si>
  <si>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</si>
  <si>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</si>
  <si>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</si>
  <si>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</si>
  <si>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</si>
  <si>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</si>
  <si>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</si>
  <si>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</si>
  <si>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</si>
  <si>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</si>
  <si>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</si>
  <si>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</si>
  <si>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</si>
  <si>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</si>
  <si>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</si>
  <si>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</si>
  <si>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</si>
  <si>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</si>
  <si>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</si>
  <si>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</si>
  <si>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</si>
  <si>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</si>
  <si>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</si>
  <si>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</si>
  <si>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</si>
  <si>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</si>
  <si>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</si>
  <si>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</si>
  <si>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</si>
  <si>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</si>
  <si>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</si>
  <si>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</si>
  <si>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</si>
  <si>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</si>
  <si>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</si>
  <si>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</si>
  <si>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</si>
  <si>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</si>
  <si>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</si>
  <si>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</si>
  <si>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</si>
  <si>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</si>
  <si>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</si>
  <si>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</si>
  <si>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</si>
  <si>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</si>
  <si>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</si>
  <si>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</si>
  <si>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</si>
  <si>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</si>
  <si>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</si>
  <si>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</si>
  <si>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</si>
  <si>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</si>
  <si>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</si>
  <si>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</si>
  <si>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</si>
  <si>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</si>
  <si>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</si>
  <si>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</si>
  <si>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</si>
  <si>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</si>
  <si>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</si>
  <si>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</si>
  <si>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</si>
  <si>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</si>
  <si>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</si>
  <si>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</si>
  <si>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</si>
  <si>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</si>
  <si>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</si>
  <si>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</si>
  <si>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</si>
  <si>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</si>
  <si>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</si>
  <si>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</si>
  <si>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</si>
  <si>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</si>
  <si>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</si>
  <si>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</si>
  <si>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</si>
  <si>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</si>
  <si>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</si>
  <si>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</si>
  <si>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</si>
  <si>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</si>
  <si>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</si>
  <si>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</si>
  <si>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</si>
  <si>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</si>
  <si>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</si>
  <si>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</si>
  <si>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</si>
  <si>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</si>
  <si>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</si>
  <si>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</si>
  <si>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</si>
  <si>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</si>
  <si>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</si>
  <si>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</si>
  <si>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</si>
  <si>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</si>
  <si>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</si>
  <si>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</si>
  <si>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</si>
  <si>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</si>
  <si>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</si>
  <si>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</si>
  <si>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</si>
  <si>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</si>
  <si>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</si>
  <si>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</si>
  <si>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</si>
  <si>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</si>
  <si>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</si>
  <si>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</si>
  <si>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</si>
  <si>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</si>
  <si>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</si>
  <si>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</si>
  <si>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</si>
  <si>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</si>
  <si>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</si>
  <si>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</si>
  <si>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</si>
  <si>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</si>
  <si>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</si>
  <si>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</si>
  <si>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</si>
  <si>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</si>
  <si>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</si>
  <si>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</si>
  <si>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</si>
  <si>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</si>
  <si>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</si>
  <si>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</si>
  <si>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</si>
  <si>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</si>
  <si>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</si>
  <si>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</si>
  <si>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</si>
  <si>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</si>
  <si>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</si>
  <si>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</si>
  <si>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</si>
  <si>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</si>
  <si>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</si>
  <si>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</si>
  <si>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</si>
  <si>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</si>
  <si>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</si>
  <si>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</si>
  <si>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</si>
  <si>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</si>
  <si>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</si>
  <si>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</si>
  <si>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</si>
  <si>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</si>
  <si>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</si>
  <si>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</si>
  <si>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</si>
  <si>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</si>
  <si>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</si>
  <si>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</si>
  <si>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</si>
  <si>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</si>
  <si>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</si>
  <si>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</si>
  <si>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</si>
  <si>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</si>
  <si>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</si>
  <si>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</si>
  <si>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</si>
  <si>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</si>
  <si>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</si>
  <si>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</si>
  <si>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</si>
  <si>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</si>
  <si>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</si>
  <si>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</si>
  <si>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</si>
  <si>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</si>
  <si>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</si>
  <si>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</si>
  <si>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</si>
  <si>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</si>
  <si>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</si>
  <si>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</si>
  <si>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</si>
  <si>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</si>
  <si>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</si>
  <si>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</si>
  <si>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</si>
  <si>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</si>
  <si>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</si>
  <si>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</si>
  <si>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</si>
  <si>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</si>
  <si>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</si>
  <si>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</si>
  <si>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</si>
  <si>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</si>
  <si>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</si>
  <si>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</si>
  <si>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</si>
  <si>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</si>
  <si>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</si>
  <si>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</si>
  <si>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</si>
  <si>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</si>
  <si>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</si>
  <si>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</si>
  <si>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</si>
  <si>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</si>
  <si>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</si>
  <si>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</si>
  <si>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</si>
  <si>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</si>
  <si>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</si>
  <si>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</si>
  <si>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</si>
  <si>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</si>
  <si>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</si>
  <si>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</si>
  <si>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</si>
  <si>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</si>
  <si>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</si>
  <si>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</si>
  <si>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</si>
  <si>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</si>
  <si>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</si>
  <si>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</si>
  <si>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</si>
  <si>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</si>
  <si>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</si>
  <si>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</si>
  <si>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</si>
  <si>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</si>
  <si>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</si>
  <si>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</si>
  <si>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</si>
  <si>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</si>
  <si>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</si>
  <si>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</si>
  <si>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</si>
  <si>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</si>
  <si>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</si>
  <si>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</si>
  <si>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</si>
  <si>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</si>
  <si>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</si>
  <si>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</si>
  <si>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</si>
  <si>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</si>
  <si>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</si>
  <si>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</si>
  <si>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</si>
  <si>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</si>
  <si>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</si>
  <si>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</si>
  <si>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</si>
  <si>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</si>
  <si>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</si>
  <si>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</si>
  <si>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</si>
  <si>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</si>
  <si>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</si>
  <si>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</si>
  <si>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</si>
  <si>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</si>
  <si>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</si>
  <si>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</si>
  <si>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</si>
  <si>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</si>
  <si>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</si>
  <si>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</si>
  <si>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</si>
  <si>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</si>
  <si>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</si>
  <si>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</si>
  <si>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</si>
  <si>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</si>
  <si>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</si>
  <si>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</si>
  <si>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</si>
  <si>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</si>
  <si>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</si>
  <si>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</si>
  <si>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</si>
  <si>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</si>
  <si>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</si>
  <si>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</si>
  <si>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</si>
  <si>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</si>
  <si>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</si>
  <si>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</si>
  <si>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</si>
  <si>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</si>
  <si>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</si>
  <si>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</si>
  <si>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</si>
  <si>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</si>
  <si>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</si>
  <si>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</si>
  <si>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</si>
  <si>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</si>
  <si>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</si>
  <si>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</si>
  <si>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</si>
  <si>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</si>
  <si>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</si>
  <si>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</si>
  <si>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</si>
  <si>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</si>
  <si>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</si>
  <si>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</si>
  <si>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</si>
  <si>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</si>
  <si>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</si>
  <si>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</si>
  <si>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</si>
  <si>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</si>
  <si>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</si>
  <si>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</si>
  <si>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</si>
  <si>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</si>
  <si>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</si>
  <si>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</si>
  <si>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</si>
  <si>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</si>
  <si>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</si>
  <si>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</si>
  <si>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</si>
  <si>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</si>
  <si>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</si>
  <si>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</si>
  <si>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</si>
  <si>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</si>
  <si>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</si>
  <si>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</si>
  <si>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</si>
  <si>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</si>
  <si>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</si>
  <si>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</si>
  <si>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</si>
  <si>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</si>
  <si>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</si>
  <si>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</si>
  <si>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</si>
  <si>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</si>
  <si>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</si>
  <si>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</si>
  <si>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</si>
  <si>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</si>
  <si>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</si>
  <si>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</si>
  <si>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</si>
  <si>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</si>
  <si>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</si>
  <si>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</si>
  <si>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</si>
  <si>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</si>
  <si>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</si>
  <si>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</si>
  <si>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</si>
  <si>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</si>
  <si>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</si>
  <si>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</si>
  <si>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</si>
  <si>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</si>
  <si>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</si>
  <si>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</si>
  <si>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</si>
  <si>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</si>
  <si>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</si>
  <si>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</si>
  <si>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</si>
  <si>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</si>
  <si>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</si>
  <si>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</si>
  <si>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</si>
  <si>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</si>
  <si>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</si>
  <si>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</si>
  <si>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</si>
  <si>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</si>
  <si>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</si>
  <si>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</si>
  <si>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</si>
  <si>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</si>
  <si>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</si>
  <si>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</si>
  <si>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</si>
  <si>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</si>
  <si>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</si>
  <si>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</si>
  <si>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</si>
  <si>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</si>
  <si>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</si>
  <si>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</si>
  <si>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</si>
  <si>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</si>
  <si>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</si>
  <si>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</si>
  <si>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</si>
  <si>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</si>
  <si>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</si>
  <si>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</si>
  <si>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</si>
  <si>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</si>
  <si>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</si>
  <si>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</si>
  <si>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</si>
  <si>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</si>
  <si>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</si>
  <si>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</si>
  <si>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</si>
  <si>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</si>
  <si>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</si>
  <si>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</si>
  <si>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</si>
  <si>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</si>
  <si>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</si>
  <si>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</si>
  <si>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</si>
  <si>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</si>
  <si>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</si>
  <si>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</si>
  <si>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</si>
  <si>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</si>
  <si>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</si>
  <si>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</si>
  <si>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</si>
  <si>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</si>
  <si>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</si>
  <si>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</si>
  <si>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</si>
  <si>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</si>
  <si>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</si>
  <si>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</si>
  <si>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</si>
  <si>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</si>
  <si>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</si>
  <si>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</si>
  <si>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</si>
  <si>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</si>
  <si>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</si>
  <si>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</si>
  <si>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</si>
  <si>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</si>
  <si>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</si>
  <si>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</si>
  <si>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</si>
  <si>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</si>
  <si>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</si>
  <si>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</si>
  <si>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</si>
  <si>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</si>
  <si>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</si>
  <si>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</si>
  <si>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</si>
  <si>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</si>
  <si>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</si>
  <si>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</si>
  <si>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</si>
  <si>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</si>
  <si>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</si>
  <si>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</si>
  <si>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</si>
  <si>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</si>
  <si>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</si>
  <si>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</si>
  <si>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</si>
  <si>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</si>
  <si>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</si>
  <si>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</si>
  <si>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</si>
  <si>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</si>
  <si>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</si>
  <si>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</si>
  <si>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</si>
  <si>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</si>
  <si>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</si>
  <si>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</si>
  <si>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</si>
  <si>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</si>
  <si>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</si>
  <si>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</si>
  <si>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</si>
  <si>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</si>
  <si>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</si>
  <si>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</si>
  <si>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</si>
  <si>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</si>
  <si>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</si>
  <si>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</si>
  <si>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</si>
  <si>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</si>
  <si>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</si>
  <si>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</si>
  <si>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</si>
  <si>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</si>
  <si>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</si>
  <si>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</si>
  <si>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</si>
  <si>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</si>
  <si>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</si>
  <si>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</si>
  <si>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</si>
  <si>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</si>
  <si>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</si>
  <si>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</si>
  <si>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</si>
  <si>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</si>
  <si>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</si>
  <si>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</si>
  <si>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</si>
  <si>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</si>
  <si>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</si>
  <si>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</si>
  <si>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</si>
  <si>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</si>
  <si>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</si>
  <si>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</si>
  <si>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</si>
  <si>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</si>
  <si>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</si>
  <si>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</si>
  <si>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</si>
  <si>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</si>
  <si>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</si>
  <si>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</si>
  <si>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</si>
  <si>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</si>
  <si>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</si>
  <si>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</si>
  <si>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</si>
  <si>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</si>
  <si>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</si>
  <si>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</si>
  <si>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</si>
  <si>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</si>
  <si>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</si>
  <si>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</si>
  <si>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</si>
  <si>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</si>
  <si>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</si>
  <si>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</si>
  <si>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</si>
  <si>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</si>
  <si>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</si>
  <si>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</si>
  <si>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</si>
  <si>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</si>
  <si>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</si>
  <si>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</si>
  <si>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</si>
  <si>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</si>
  <si>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</si>
  <si>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</si>
  <si>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</si>
  <si>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</si>
  <si>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</si>
  <si>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</si>
  <si>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</si>
  <si>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</si>
  <si>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</si>
  <si>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</si>
  <si>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</si>
  <si>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</si>
  <si>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</si>
  <si>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</si>
  <si>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</si>
  <si>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</si>
  <si>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</si>
  <si>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</si>
  <si>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</si>
  <si>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</si>
  <si>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</si>
  <si>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</si>
  <si>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</si>
  <si>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</si>
  <si>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</si>
  <si>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</si>
  <si>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</si>
  <si>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</si>
  <si>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</si>
  <si>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</si>
  <si>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</si>
  <si>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</si>
  <si>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</si>
  <si>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</si>
  <si>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</si>
  <si>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</si>
  <si>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</si>
  <si>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</si>
  <si>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</si>
  <si>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</si>
  <si>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</si>
  <si>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</si>
  <si>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</si>
  <si>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</si>
  <si>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</si>
  <si>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</si>
  <si>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</si>
  <si>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</si>
  <si>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</si>
  <si>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</si>
  <si>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</si>
  <si>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</si>
  <si>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</si>
  <si>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</si>
  <si>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</si>
  <si>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</si>
  <si>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</si>
  <si>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</si>
  <si>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</si>
  <si>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</si>
  <si>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</si>
  <si>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</si>
  <si>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</si>
  <si>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</si>
  <si>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</si>
  <si>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</si>
  <si>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</si>
  <si>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</si>
  <si>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</si>
  <si>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</si>
  <si>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</si>
  <si>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</si>
  <si>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</si>
  <si>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</si>
  <si>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</si>
  <si>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</si>
  <si>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</si>
  <si>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</si>
  <si>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</si>
  <si>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</si>
  <si>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</si>
  <si>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</si>
  <si>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</si>
  <si>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</si>
  <si>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</si>
  <si>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</si>
  <si>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</si>
  <si>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</si>
  <si>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</si>
  <si>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</si>
  <si>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</si>
  <si>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</si>
  <si>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</si>
  <si>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</si>
  <si>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</si>
  <si>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</si>
  <si>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</si>
  <si>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</si>
  <si>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</si>
  <si>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</si>
  <si>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</si>
  <si>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</si>
  <si>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</si>
  <si>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</si>
  <si>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</si>
  <si>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</si>
  <si>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</si>
  <si>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</si>
  <si>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</si>
  <si>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</si>
  <si>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</si>
  <si>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</si>
  <si>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</si>
  <si>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</si>
  <si>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</si>
  <si>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</si>
  <si>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</si>
  <si>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</si>
  <si>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</si>
  <si>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</si>
  <si>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</si>
  <si>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</si>
  <si>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</si>
  <si>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</si>
  <si>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</si>
  <si>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</si>
  <si>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</si>
  <si>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</si>
  <si>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</si>
  <si>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</si>
  <si>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</si>
  <si>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</si>
  <si>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</si>
  <si>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</si>
  <si>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</si>
  <si>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</si>
  <si>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</si>
  <si>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</si>
  <si>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</si>
  <si>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</si>
  <si>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</si>
  <si>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</si>
  <si>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</si>
  <si>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</si>
  <si>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</si>
  <si>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</si>
  <si>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</si>
  <si>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</si>
  <si>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</si>
  <si>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</si>
  <si>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</si>
  <si>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</si>
  <si>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</si>
  <si>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</si>
  <si>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</si>
  <si>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</si>
  <si>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</si>
  <si>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</si>
  <si>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</si>
  <si>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</si>
  <si>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</si>
  <si>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</si>
  <si>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</si>
  <si>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</si>
  <si>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</si>
  <si>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</si>
  <si>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</si>
  <si>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</si>
  <si>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</si>
  <si>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</si>
  <si>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</si>
  <si>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</si>
  <si>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</si>
  <si>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</si>
  <si>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</si>
  <si>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</si>
  <si>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</si>
  <si>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</si>
  <si>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</si>
  <si>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</si>
  <si>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</si>
  <si>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</si>
  <si>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</si>
  <si>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</si>
  <si>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</si>
  <si>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</si>
  <si>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</si>
  <si>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</si>
  <si>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</si>
  <si>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</si>
  <si>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</si>
  <si>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</si>
  <si>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</si>
  <si>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</si>
  <si>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</si>
  <si>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</si>
  <si>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</si>
  <si>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</si>
  <si>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</si>
  <si>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</si>
  <si>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</si>
  <si>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</si>
  <si>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</si>
  <si>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</si>
  <si>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</si>
  <si>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</si>
  <si>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</si>
  <si>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</si>
  <si>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</si>
  <si>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</si>
  <si>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</si>
  <si>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</si>
  <si>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</si>
  <si>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</si>
  <si>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</si>
  <si>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</si>
  <si>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</si>
  <si>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</si>
  <si>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</si>
  <si>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</si>
  <si>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</si>
  <si>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</si>
  <si>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</si>
  <si>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</si>
  <si>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</si>
  <si>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</si>
  <si>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</si>
  <si>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</si>
  <si>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</si>
  <si>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</si>
  <si>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</si>
  <si>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</si>
  <si>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</si>
  <si>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</si>
  <si>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</si>
  <si>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</si>
  <si>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</si>
  <si>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</si>
  <si>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</si>
  <si>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</si>
  <si>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</si>
  <si>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</si>
  <si>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</si>
  <si>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</si>
  <si>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</si>
  <si>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</si>
  <si>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</si>
  <si>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</si>
  <si>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</si>
  <si>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</si>
  <si>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</si>
  <si>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</si>
  <si>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</si>
  <si>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</si>
  <si>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</si>
  <si>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</si>
  <si>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</si>
  <si>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</si>
  <si>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</si>
  <si>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</si>
  <si>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</si>
  <si>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</si>
  <si>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</si>
  <si>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</si>
  <si>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</si>
  <si>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</si>
  <si>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</si>
  <si>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</si>
  <si>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</si>
  <si>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</si>
  <si>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</si>
  <si>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</si>
  <si>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</si>
  <si>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</si>
  <si>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</si>
  <si>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</si>
  <si>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</si>
  <si>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</si>
  <si>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</si>
  <si>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</si>
  <si>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</si>
  <si>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</si>
  <si>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</si>
  <si>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</si>
  <si>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</si>
  <si>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</si>
  <si>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</si>
  <si>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</si>
  <si>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</si>
  <si>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</si>
  <si>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</si>
  <si>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</si>
  <si>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</si>
  <si>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</si>
  <si>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</si>
  <si>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</si>
  <si>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</si>
  <si>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</si>
  <si>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</si>
  <si>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</si>
  <si>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</si>
  <si>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</si>
  <si>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</si>
  <si>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</si>
  <si>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</si>
  <si>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</si>
  <si>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</si>
  <si>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</si>
  <si>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</si>
  <si>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</si>
  <si>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</si>
  <si>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</si>
  <si>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</si>
  <si>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</si>
  <si>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</si>
  <si>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</si>
  <si>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</si>
  <si>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</si>
  <si>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</si>
  <si>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</si>
  <si>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</si>
  <si>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</si>
  <si>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</si>
  <si>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</si>
  <si>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</si>
  <si>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</si>
  <si>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</si>
  <si>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</si>
  <si>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</si>
  <si>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</si>
  <si>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</si>
  <si>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</si>
  <si>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</si>
  <si>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</si>
  <si>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</si>
  <si>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</si>
  <si>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</si>
  <si>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</si>
  <si>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</si>
  <si>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</si>
  <si>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</si>
  <si>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</si>
  <si>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</si>
  <si>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</si>
  <si>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</si>
  <si>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</si>
  <si>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</si>
  <si>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</si>
  <si>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</si>
  <si>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</si>
  <si>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</si>
  <si>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</si>
  <si>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</si>
  <si>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</si>
  <si>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</si>
  <si>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</si>
  <si>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</si>
  <si>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</si>
  <si>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</si>
  <si>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</si>
  <si>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</si>
  <si>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</si>
  <si>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</si>
  <si>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</si>
  <si>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</si>
  <si>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</si>
  <si>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</si>
  <si>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</si>
  <si>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</si>
  <si>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</si>
  <si>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</si>
  <si>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</si>
  <si>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</si>
  <si>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</si>
  <si>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</si>
  <si>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</si>
  <si>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</si>
  <si>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</si>
  <si>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</si>
  <si>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</si>
  <si>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</si>
  <si>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</si>
  <si>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</si>
  <si>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</si>
  <si>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</si>
  <si>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</si>
  <si>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</si>
  <si>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</si>
  <si>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</si>
  <si>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</si>
  <si>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</si>
  <si>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</si>
  <si>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</si>
  <si>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</si>
  <si>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</si>
  <si>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</si>
  <si>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</si>
  <si>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</si>
  <si>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</si>
  <si>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</si>
  <si>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</si>
  <si>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</si>
  <si>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</si>
  <si>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</si>
  <si>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</si>
  <si>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</si>
  <si>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</si>
  <si>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</si>
  <si>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</si>
  <si>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</si>
  <si>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</si>
  <si>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</si>
  <si>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</si>
  <si>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</si>
  <si>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</si>
  <si>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</si>
  <si>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</si>
  <si>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</si>
  <si>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</si>
  <si>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</si>
  <si>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</si>
  <si>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</si>
  <si>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</si>
  <si>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</si>
  <si>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</si>
  <si>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</si>
  <si>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</si>
  <si>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</si>
  <si>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</si>
  <si>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</si>
  <si>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</si>
  <si>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</si>
  <si>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</si>
  <si>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</si>
  <si>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</si>
  <si>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</si>
  <si>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</si>
  <si>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</si>
  <si>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</si>
  <si>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</si>
  <si>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</si>
  <si>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</si>
  <si>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</si>
  <si>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</si>
  <si>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</si>
  <si>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</si>
  <si>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</si>
  <si>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</si>
  <si>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</si>
  <si>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</si>
  <si>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</si>
  <si>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</si>
  <si>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</si>
  <si>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</si>
  <si>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</si>
  <si>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</si>
  <si>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</si>
  <si>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</si>
  <si>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</si>
  <si>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</si>
  <si>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</si>
  <si>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</si>
  <si>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</si>
  <si>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</si>
  <si>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</si>
  <si>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</si>
  <si>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</si>
  <si>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</si>
  <si>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</si>
  <si>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</si>
  <si>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</si>
  <si>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</si>
  <si>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</si>
  <si>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</si>
  <si>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</si>
  <si>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</si>
  <si>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</si>
  <si>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</si>
  <si>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</si>
  <si>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</si>
  <si>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</si>
  <si>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</si>
  <si>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</si>
  <si>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</si>
  <si>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</si>
  <si>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</si>
  <si>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</si>
  <si>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</si>
  <si>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</si>
  <si>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</si>
  <si>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</si>
  <si>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</si>
  <si>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</si>
  <si>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</si>
  <si>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</si>
  <si>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</si>
  <si>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</si>
  <si>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</si>
  <si>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</si>
  <si>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</si>
  <si>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</si>
  <si>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</si>
  <si>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</si>
  <si>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</si>
  <si>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</si>
  <si>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</si>
  <si>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</si>
  <si>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</si>
  <si>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</si>
  <si>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</si>
  <si>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</si>
  <si>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</si>
  <si>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</si>
  <si>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</si>
  <si>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</si>
  <si>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</si>
  <si>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</si>
  <si>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</si>
  <si>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</si>
  <si>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</si>
  <si>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</si>
  <si>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</si>
  <si>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</si>
  <si>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</si>
  <si>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</si>
  <si>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</si>
  <si>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</si>
  <si>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</si>
  <si>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</si>
  <si>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</si>
  <si>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</si>
  <si>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</si>
  <si>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</si>
  <si>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</si>
  <si>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</si>
  <si>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</si>
  <si>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</si>
  <si>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</si>
  <si>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</si>
  <si>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</si>
  <si>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</si>
  <si>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</si>
  <si>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</si>
  <si>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</si>
  <si>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</si>
  <si>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</si>
  <si>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</si>
  <si>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</si>
  <si>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</si>
  <si>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</si>
  <si>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</si>
  <si>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</si>
  <si>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</si>
  <si>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</si>
  <si>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</si>
  <si>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</si>
  <si>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</si>
  <si>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</si>
  <si>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</si>
  <si>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</si>
  <si>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</si>
  <si>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</si>
  <si>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</si>
  <si>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</si>
  <si>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</si>
  <si>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</si>
  <si>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</si>
  <si>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</si>
  <si>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</si>
  <si>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</si>
  <si>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</si>
  <si>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</si>
  <si>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</si>
  <si>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</si>
  <si>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</si>
  <si>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</si>
  <si>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</si>
  <si>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</si>
  <si>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</si>
  <si>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</si>
  <si>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</si>
  <si>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</si>
  <si>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</si>
  <si>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</si>
  <si>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</si>
  <si>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</si>
  <si>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</si>
  <si>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</si>
  <si>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</si>
  <si>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</si>
  <si>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</si>
  <si>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</si>
  <si>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</si>
  <si>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</si>
  <si>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</si>
  <si>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</si>
  <si>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</si>
  <si>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</si>
  <si>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</si>
  <si>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</si>
  <si>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</si>
  <si>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</si>
  <si>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</si>
  <si>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</si>
  <si>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</si>
  <si>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</si>
  <si>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</si>
  <si>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</si>
  <si>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</si>
  <si>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</si>
  <si>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</si>
  <si>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</si>
  <si>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</si>
  <si>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</si>
  <si>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</si>
  <si>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</si>
  <si>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</si>
  <si>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</si>
  <si>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</si>
  <si>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</si>
  <si>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</si>
  <si>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</si>
  <si>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</si>
  <si>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</si>
  <si>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</si>
  <si>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</si>
  <si>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</si>
  <si>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</si>
  <si>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</si>
  <si>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</si>
  <si>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</si>
  <si>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</si>
  <si>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</si>
  <si>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</si>
  <si>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</si>
  <si>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</si>
  <si>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</si>
  <si>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</si>
  <si>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</si>
  <si>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</si>
  <si>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</si>
  <si>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</si>
  <si>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</si>
  <si>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</si>
  <si>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</si>
  <si>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</si>
  <si>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</si>
  <si>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</si>
  <si>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</si>
  <si>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</si>
  <si>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</si>
  <si>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</si>
  <si>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</si>
  <si>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</si>
  <si>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</si>
  <si>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</si>
  <si>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</si>
  <si>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</si>
  <si>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</si>
  <si>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</si>
  <si>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</si>
  <si>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</si>
  <si>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</si>
  <si>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</si>
  <si>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</si>
  <si>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</si>
  <si>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</si>
  <si>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</si>
  <si>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</si>
  <si>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</si>
  <si>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</si>
  <si>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</si>
  <si>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</si>
  <si>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</si>
  <si>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</si>
  <si>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</si>
  <si>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</si>
  <si>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</si>
  <si>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</si>
  <si>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</si>
  <si>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</si>
  <si>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</si>
  <si>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</si>
  <si>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</si>
  <si>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</si>
  <si>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</si>
  <si>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</si>
  <si>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</si>
  <si>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</si>
  <si>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</si>
  <si>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</si>
  <si>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</si>
  <si>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</si>
  <si>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</si>
  <si>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</si>
  <si>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</si>
  <si>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</si>
  <si>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</si>
  <si>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</si>
  <si>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</si>
  <si>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</si>
  <si>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</si>
  <si>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</si>
  <si>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</si>
  <si>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</si>
  <si>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</si>
  <si>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</si>
  <si>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</si>
  <si>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</si>
  <si>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</si>
  <si>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</si>
  <si>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</si>
  <si>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</si>
  <si>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</si>
  <si>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</si>
  <si>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</si>
  <si>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</si>
  <si>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</si>
  <si>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</si>
  <si>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</si>
  <si>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</si>
  <si>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</si>
  <si>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</si>
  <si>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</si>
  <si>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</si>
  <si>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</si>
  <si>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</si>
  <si>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</si>
  <si>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</si>
  <si>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</si>
  <si>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</si>
  <si>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</si>
  <si>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</si>
  <si>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</si>
  <si>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</si>
  <si>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</si>
  <si>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</si>
  <si>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</si>
  <si>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</si>
  <si>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</si>
  <si>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</si>
  <si>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</si>
  <si>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</si>
  <si>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</si>
  <si>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</si>
  <si>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</si>
  <si>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</si>
  <si>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</si>
  <si>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</si>
  <si>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</si>
  <si>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</si>
  <si>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</si>
  <si>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</si>
  <si>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</si>
  <si>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</si>
  <si>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</si>
  <si>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</si>
  <si>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</si>
  <si>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</si>
  <si>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</si>
  <si>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</si>
  <si>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</si>
  <si>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</si>
  <si>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</si>
  <si>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</si>
  <si>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</si>
  <si>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</si>
  <si>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</si>
  <si>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</si>
  <si>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</si>
  <si>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</si>
  <si>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</si>
  <si>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</si>
  <si>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</si>
  <si>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</si>
  <si>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</si>
  <si>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</si>
  <si>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</si>
  <si>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</si>
  <si>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</si>
  <si>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</si>
  <si>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</si>
  <si>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</si>
  <si>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</si>
  <si>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</si>
  <si>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</si>
  <si>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</si>
  <si>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</si>
  <si>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</si>
  <si>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</si>
  <si>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</si>
  <si>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</si>
  <si>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</si>
  <si>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</si>
  <si>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</si>
  <si>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</si>
  <si>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</si>
  <si>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</si>
  <si>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</si>
  <si>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</si>
  <si>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</si>
  <si>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</si>
  <si>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</si>
  <si>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</si>
  <si>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</si>
  <si>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</si>
  <si>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</si>
  <si>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</si>
  <si>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</si>
  <si>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</si>
  <si>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</si>
  <si>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</si>
  <si>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</si>
  <si>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</si>
  <si>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</si>
  <si>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</si>
  <si>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</si>
  <si>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</si>
  <si>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</si>
  <si>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</si>
  <si>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</si>
  <si>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</si>
  <si>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</si>
  <si>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</si>
  <si>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</si>
  <si>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</si>
  <si>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</si>
  <si>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</si>
  <si>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</si>
  <si>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</si>
  <si>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</si>
  <si>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</si>
  <si>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</si>
  <si>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</si>
  <si>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</si>
  <si>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</si>
  <si>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</si>
  <si>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</si>
  <si>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</si>
  <si>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</si>
  <si>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</si>
  <si>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</si>
  <si>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</si>
  <si>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</si>
  <si>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</si>
  <si>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</si>
  <si>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</si>
  <si>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</si>
  <si>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</si>
  <si>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</si>
  <si>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</si>
  <si>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</si>
  <si>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</si>
  <si>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</si>
  <si>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</si>
  <si>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</si>
  <si>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</si>
  <si>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</si>
  <si>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</si>
  <si>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</si>
  <si>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</si>
  <si>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</si>
  <si>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</si>
  <si>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</si>
  <si>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</si>
  <si>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</si>
  <si>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</si>
  <si>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</si>
  <si>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</si>
  <si>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</si>
  <si>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</si>
  <si>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</si>
  <si>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</si>
  <si>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</si>
  <si>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</si>
  <si>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</si>
  <si>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</si>
  <si>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</si>
  <si>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</si>
  <si>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</si>
  <si>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</si>
  <si>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</si>
  <si>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</si>
  <si>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</si>
  <si>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</si>
  <si>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</si>
  <si>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</si>
  <si>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</si>
  <si>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</si>
  <si>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</si>
  <si>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</si>
  <si>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</si>
  <si>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</si>
  <si>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</si>
  <si>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</si>
  <si>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</si>
  <si>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</si>
  <si>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</si>
  <si>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</si>
  <si>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</si>
  <si>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</si>
  <si>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</si>
  <si>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</si>
  <si>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</si>
  <si>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</si>
  <si>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</si>
  <si>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</si>
  <si>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</si>
  <si>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</si>
  <si>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</si>
  <si>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</si>
  <si>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</si>
  <si>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</si>
  <si>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</si>
  <si>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</si>
  <si>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</si>
  <si>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</si>
  <si>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</si>
  <si>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</si>
  <si>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</si>
  <si>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</si>
  <si>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</si>
  <si>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</si>
  <si>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</si>
  <si>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</si>
  <si>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</si>
  <si>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</si>
  <si>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</si>
  <si>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</si>
  <si>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</si>
  <si>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</si>
  <si>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</si>
  <si>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</si>
  <si>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</si>
  <si>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</si>
  <si>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</si>
  <si>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</si>
  <si>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</si>
  <si>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</si>
  <si>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</si>
  <si>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</si>
  <si>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</si>
  <si>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</si>
  <si>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</si>
  <si>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</si>
  <si>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</si>
  <si>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</si>
  <si>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</si>
  <si>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</si>
  <si>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</si>
  <si>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</si>
  <si>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</si>
  <si>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</si>
  <si>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</si>
  <si>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</si>
  <si>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</si>
  <si>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</si>
  <si>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</si>
  <si>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</si>
  <si>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</si>
  <si>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</si>
  <si>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</si>
  <si>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</si>
  <si>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</si>
  <si>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</si>
  <si>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</si>
  <si>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</si>
  <si>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</si>
  <si>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</si>
  <si>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</si>
  <si>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</si>
  <si>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</si>
  <si>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</si>
  <si>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</si>
  <si>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</si>
  <si>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</si>
  <si>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</si>
  <si>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</si>
  <si>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</si>
  <si>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</si>
  <si>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</si>
  <si>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</si>
  <si>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</si>
  <si>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</si>
  <si>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</si>
  <si>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</si>
  <si>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</si>
  <si>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</si>
  <si>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</si>
  <si>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</si>
  <si>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</si>
  <si>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</si>
  <si>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</si>
  <si>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</si>
  <si>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</si>
  <si>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</si>
  <si>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</si>
  <si>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</si>
  <si>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</si>
  <si>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</si>
  <si>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</si>
  <si>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</si>
  <si>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</si>
  <si>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</si>
  <si>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</si>
  <si>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</si>
  <si>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</si>
  <si>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</si>
  <si>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</si>
  <si>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</si>
  <si>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</si>
  <si>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</si>
  <si>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</si>
  <si>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</si>
  <si>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</si>
  <si>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</si>
  <si>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</si>
  <si>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</si>
  <si>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</si>
  <si>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</si>
  <si>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</si>
  <si>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</si>
  <si>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</si>
  <si>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</si>
  <si>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</si>
  <si>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</si>
  <si>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</si>
  <si>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</si>
  <si>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</si>
  <si>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</si>
  <si>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</si>
  <si>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</si>
  <si>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</si>
  <si>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</si>
  <si>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</si>
  <si>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</si>
  <si>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</si>
  <si>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</si>
  <si>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</si>
  <si>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</si>
  <si>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</si>
  <si>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</si>
  <si>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</si>
  <si>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</si>
  <si>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</si>
  <si>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</si>
  <si>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</si>
  <si>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</si>
  <si>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</si>
  <si>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</si>
  <si>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</si>
  <si>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</si>
  <si>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</si>
  <si>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</si>
  <si>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</si>
  <si>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</si>
  <si>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</si>
  <si>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</si>
  <si>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</si>
  <si>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</si>
  <si>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</si>
  <si>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</si>
  <si>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</si>
  <si>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</si>
  <si>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</si>
  <si>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</si>
  <si>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</si>
  <si>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</si>
  <si>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</si>
  <si>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</si>
  <si>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</si>
  <si>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</si>
  <si>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</si>
  <si>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</si>
  <si>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</si>
  <si>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</si>
  <si>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</si>
  <si>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</si>
  <si>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</si>
  <si>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</si>
  <si>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</si>
  <si>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</si>
  <si>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</si>
  <si>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</si>
  <si>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</si>
  <si>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</si>
  <si>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</si>
  <si>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</si>
  <si>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</si>
  <si>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</si>
  <si>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</si>
  <si>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</si>
  <si>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</si>
  <si>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</si>
  <si>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</si>
  <si>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</si>
  <si>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</si>
  <si>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</si>
  <si>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</si>
  <si>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</si>
  <si>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</si>
  <si>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</si>
  <si>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</si>
  <si>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</si>
  <si>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</si>
  <si>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</si>
  <si>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</si>
  <si>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</si>
  <si>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</si>
  <si>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</si>
  <si>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</si>
  <si>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</si>
  <si>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</si>
  <si>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</si>
  <si>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</si>
  <si>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</si>
  <si>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</si>
  <si>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</si>
  <si>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</si>
  <si>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</si>
  <si>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</si>
  <si>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</si>
  <si>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</si>
  <si>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</si>
  <si>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</si>
  <si>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</si>
  <si>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</si>
  <si>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</si>
  <si>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</si>
  <si>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</si>
  <si>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</si>
  <si>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</si>
  <si>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</si>
  <si>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</si>
  <si>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</si>
  <si>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</si>
  <si>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</si>
  <si>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</si>
  <si>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</si>
  <si>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</si>
  <si>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</si>
  <si>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</si>
  <si>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</si>
  <si>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</si>
  <si>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</si>
  <si>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</si>
  <si>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</si>
  <si>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</si>
  <si>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</si>
  <si>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</si>
  <si>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</si>
  <si>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</si>
  <si>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</si>
  <si>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</si>
  <si>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</si>
  <si>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</si>
  <si>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</si>
  <si>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</si>
  <si>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</si>
  <si>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</si>
  <si>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</si>
  <si>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</si>
  <si>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</si>
  <si>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</si>
  <si>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</si>
  <si>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</si>
  <si>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</si>
  <si>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</si>
  <si>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</si>
  <si>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</si>
  <si>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</si>
  <si>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</si>
  <si>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</si>
  <si>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</si>
  <si>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</si>
  <si>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</si>
  <si>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</si>
  <si>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</si>
  <si>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</si>
  <si>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</si>
  <si>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</si>
  <si>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</si>
  <si>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</si>
  <si>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</si>
  <si>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</si>
  <si>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</si>
  <si>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</si>
  <si>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</si>
  <si>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</si>
  <si>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</si>
  <si>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</si>
  <si>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</si>
  <si>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</si>
  <si>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</si>
  <si>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</si>
  <si>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</si>
  <si>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</si>
  <si>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</si>
  <si>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</si>
  <si>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</si>
  <si>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</si>
  <si>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</si>
  <si>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</si>
  <si>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</si>
  <si>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</si>
  <si>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</si>
  <si>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</si>
  <si>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</si>
  <si>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</si>
  <si>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</si>
  <si>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</si>
  <si>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</si>
  <si>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</si>
  <si>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</si>
  <si>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</si>
  <si>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</si>
  <si>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</si>
  <si>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</si>
  <si>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</si>
  <si>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</si>
  <si>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</si>
  <si>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</si>
  <si>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</si>
  <si>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</si>
  <si>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</si>
  <si>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</si>
  <si>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</si>
  <si>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</si>
  <si>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</si>
  <si>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</si>
  <si>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</si>
  <si>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</si>
  <si>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</si>
  <si>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</si>
  <si>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</si>
  <si>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</si>
  <si>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</si>
  <si>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</si>
  <si>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</si>
  <si>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</si>
  <si>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</si>
  <si>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</si>
  <si>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</si>
  <si>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</si>
  <si>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</si>
  <si>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</si>
  <si>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</si>
  <si>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</si>
  <si>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</si>
  <si>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</si>
  <si>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</si>
  <si>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</si>
  <si>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</si>
  <si>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</si>
  <si>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</si>
  <si>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</si>
  <si>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</si>
  <si>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</si>
  <si>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</si>
  <si>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</si>
  <si>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</si>
  <si>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</si>
  <si>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</si>
  <si>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</si>
  <si>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</si>
  <si>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</si>
  <si>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</si>
  <si>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</si>
  <si>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</si>
  <si>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</si>
  <si>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</si>
  <si>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</si>
  <si>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</si>
  <si>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</si>
  <si>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</si>
  <si>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</si>
  <si>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</si>
  <si>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</si>
  <si>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</si>
  <si>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</si>
  <si>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</si>
  <si>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</si>
  <si>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</si>
  <si>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</si>
  <si>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</si>
  <si>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</si>
  <si>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</si>
  <si>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</si>
  <si>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</si>
  <si>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</si>
  <si>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</si>
  <si>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</si>
  <si>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</si>
  <si>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</si>
  <si>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</si>
  <si>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</si>
  <si>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</si>
  <si>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</si>
  <si>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</si>
  <si>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</si>
  <si>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</si>
  <si>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</si>
  <si>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</si>
  <si>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</si>
  <si>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</si>
  <si>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</si>
  <si>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</si>
  <si>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</si>
  <si>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</si>
  <si>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</si>
  <si>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</si>
  <si>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</si>
  <si>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</si>
  <si>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</si>
  <si>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</si>
  <si>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</si>
  <si>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</si>
  <si>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</si>
  <si>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</si>
  <si>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</si>
  <si>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</si>
  <si>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</si>
  <si>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</si>
  <si>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</si>
  <si>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</si>
  <si>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</si>
  <si>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</si>
  <si>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</si>
  <si>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</si>
  <si>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</si>
  <si>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</si>
  <si>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</si>
  <si>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</si>
  <si>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</si>
  <si>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</si>
  <si>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</si>
  <si>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</si>
  <si>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</si>
  <si>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</si>
  <si>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</si>
  <si>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</si>
  <si>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</si>
  <si>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</si>
  <si>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</si>
  <si>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</si>
  <si>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</si>
  <si>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</si>
  <si>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</si>
  <si>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</si>
  <si>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</si>
  <si>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</si>
  <si>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</si>
  <si>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</si>
  <si>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</si>
  <si>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</si>
  <si>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</si>
  <si>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</si>
  <si>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</si>
  <si>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</si>
  <si>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</si>
  <si>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</si>
  <si>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</si>
  <si>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</si>
  <si>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</si>
  <si>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</si>
  <si>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</si>
  <si>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</si>
  <si>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</si>
  <si>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</si>
  <si>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</si>
  <si>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</si>
  <si>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</si>
  <si>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</si>
  <si>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</si>
  <si>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</si>
  <si>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</si>
  <si>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</si>
  <si>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</si>
  <si>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</si>
  <si>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</si>
  <si>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</si>
  <si>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</si>
  <si>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</si>
  <si>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</si>
  <si>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</si>
  <si>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</si>
  <si>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</si>
  <si>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</si>
  <si>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</si>
  <si>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</si>
  <si>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</si>
  <si>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</si>
  <si>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</si>
  <si>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</si>
  <si>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</si>
  <si>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</si>
  <si>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</si>
  <si>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</si>
  <si>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</si>
  <si>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</si>
  <si>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</si>
  <si>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</si>
  <si>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</si>
  <si>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</si>
  <si>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</si>
  <si>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</si>
  <si>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</si>
  <si>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</si>
  <si>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</si>
  <si>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</si>
  <si>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</si>
  <si>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</si>
  <si>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</si>
  <si>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</si>
  <si>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</si>
  <si>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</si>
  <si>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</si>
  <si>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</si>
  <si>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</si>
  <si>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</si>
  <si>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</si>
  <si>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</si>
  <si>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</si>
  <si>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</si>
  <si>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</si>
  <si>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</si>
  <si>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</si>
  <si>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</si>
  <si>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</si>
  <si>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</si>
  <si>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</si>
  <si>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</si>
  <si>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</si>
  <si>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</si>
  <si>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</si>
  <si>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</si>
  <si>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</si>
  <si>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</si>
  <si>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</si>
  <si>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</si>
  <si>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</si>
  <si>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</si>
  <si>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</si>
  <si>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</si>
  <si>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</si>
  <si>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</si>
  <si>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</si>
  <si>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</si>
  <si>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</si>
  <si>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</si>
  <si>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</si>
  <si>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</si>
  <si>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</si>
  <si>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</si>
  <si>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</si>
  <si>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</si>
  <si>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</si>
  <si>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</si>
  <si>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</si>
  <si>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</si>
  <si>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</si>
  <si>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</si>
  <si>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</si>
  <si>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</si>
  <si>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</si>
  <si>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</si>
  <si>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</si>
  <si>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</si>
  <si>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</si>
  <si>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</si>
  <si>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</si>
  <si>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</si>
  <si>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</si>
  <si>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</si>
  <si>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</si>
  <si>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</si>
  <si>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</si>
  <si>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</si>
  <si>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</si>
  <si>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</si>
  <si>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</si>
  <si>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</si>
  <si>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</si>
  <si>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</si>
  <si>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</si>
  <si>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</si>
  <si>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</si>
  <si>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</si>
  <si>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</si>
  <si>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</si>
  <si>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</si>
  <si>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</si>
  <si>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</si>
  <si>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</si>
  <si>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</si>
  <si>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</si>
  <si>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</si>
  <si>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</si>
  <si>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</si>
  <si>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</si>
  <si>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</si>
  <si>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</si>
  <si>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</si>
  <si>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</si>
  <si>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</si>
  <si>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</si>
  <si>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</si>
  <si>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</si>
  <si>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</si>
  <si>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</si>
  <si>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</si>
  <si>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</si>
  <si>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</si>
  <si>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</si>
  <si>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</si>
  <si>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</si>
  <si>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</si>
  <si>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</si>
  <si>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</si>
  <si>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</si>
  <si>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</si>
  <si>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</si>
  <si>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</si>
  <si>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</si>
  <si>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</si>
  <si>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</si>
  <si>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</si>
  <si>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</si>
  <si>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</si>
  <si>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</si>
  <si>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</si>
  <si>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</si>
  <si>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</si>
  <si>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</si>
  <si>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</si>
  <si>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</si>
  <si>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</si>
  <si>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</si>
  <si>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</si>
  <si>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</si>
  <si>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</si>
  <si>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</si>
  <si>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</si>
  <si>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</si>
  <si>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</si>
  <si>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</si>
  <si>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</si>
  <si>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</si>
  <si>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</si>
  <si>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</si>
  <si>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</si>
  <si>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</si>
  <si>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</si>
  <si>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</si>
  <si>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</si>
  <si>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</si>
  <si>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</si>
  <si>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</si>
  <si>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</si>
  <si>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</si>
  <si>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</si>
  <si>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</si>
  <si>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</si>
  <si>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</si>
  <si>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</si>
  <si>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</si>
  <si>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</si>
  <si>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</si>
  <si>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</si>
  <si>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</si>
  <si>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</si>
  <si>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</si>
  <si>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</si>
  <si>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</si>
  <si>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</si>
  <si>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</si>
  <si>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</si>
  <si>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</si>
  <si>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</si>
  <si>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</si>
  <si>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</si>
  <si>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</si>
  <si>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</si>
  <si>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</si>
  <si>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</si>
  <si>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</si>
  <si>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</si>
  <si>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</si>
  <si>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</si>
  <si>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</si>
  <si>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</si>
  <si>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</si>
  <si>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</si>
  <si>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</si>
  <si>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</si>
  <si>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</si>
  <si>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</si>
  <si>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</si>
  <si>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</si>
  <si>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</si>
  <si>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</si>
  <si>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</si>
  <si>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</si>
  <si>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</si>
  <si>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</si>
  <si>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</si>
  <si>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</si>
  <si>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</si>
  <si>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</si>
  <si>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</si>
  <si>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</si>
  <si>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</si>
  <si>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</si>
  <si>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</si>
  <si>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</si>
  <si>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</si>
  <si>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</si>
  <si>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</si>
  <si>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</si>
  <si>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</si>
  <si>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</si>
  <si>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</si>
  <si>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</si>
  <si>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</si>
  <si>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</si>
  <si>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</si>
  <si>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</si>
  <si>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</si>
  <si>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</si>
  <si>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</si>
  <si>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</si>
  <si>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</si>
  <si>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</si>
  <si>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</si>
  <si>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</si>
  <si>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</si>
  <si>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</si>
  <si>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</si>
  <si>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</si>
  <si>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</si>
  <si>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</si>
  <si>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</si>
  <si>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</si>
  <si>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</si>
  <si>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</si>
  <si>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</si>
  <si>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</si>
  <si>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</si>
  <si>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</si>
  <si>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</si>
  <si>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</si>
  <si>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</si>
  <si>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</si>
  <si>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</si>
  <si>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</si>
  <si>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</si>
  <si>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</si>
  <si>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</si>
  <si>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</si>
  <si>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</si>
  <si>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</si>
  <si>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</si>
  <si>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</si>
  <si>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</si>
  <si>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</si>
  <si>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</si>
  <si>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</si>
  <si>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</si>
  <si>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</si>
  <si>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</si>
  <si>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</si>
  <si>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</si>
  <si>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</si>
  <si>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</si>
  <si>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</si>
  <si>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</si>
  <si>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</si>
  <si>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</si>
  <si>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</si>
  <si>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</si>
  <si>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</si>
  <si>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</si>
  <si>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</si>
  <si>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</si>
  <si>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</si>
  <si>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</si>
  <si>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</si>
  <si>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</si>
  <si>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</si>
  <si>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</si>
  <si>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</si>
  <si>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</si>
  <si>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</si>
  <si>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</si>
  <si>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</si>
  <si>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</si>
  <si>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</si>
  <si>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</si>
  <si>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</si>
  <si>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</si>
  <si>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</si>
  <si>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</si>
  <si>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</si>
  <si>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</si>
  <si>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</si>
  <si>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</si>
  <si>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</si>
  <si>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</si>
  <si>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</si>
  <si>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</si>
  <si>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</si>
  <si>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</si>
  <si>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</si>
  <si>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</si>
  <si>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</si>
  <si>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</si>
  <si>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</si>
  <si>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</si>
  <si>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</si>
  <si>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</si>
  <si>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</si>
  <si>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</si>
  <si>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</si>
  <si>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</si>
  <si>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</si>
  <si>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</si>
  <si>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</si>
  <si>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</si>
  <si>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</si>
  <si>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</si>
  <si>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</si>
  <si>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</si>
  <si>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</si>
  <si>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</si>
  <si>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</si>
  <si>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</si>
  <si>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</si>
  <si>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</si>
  <si>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</si>
  <si>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</si>
  <si>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</si>
  <si>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</si>
  <si>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</si>
  <si>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</si>
  <si>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</si>
  <si>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</si>
  <si>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</si>
  <si>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</si>
  <si>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</si>
  <si>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</si>
  <si>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</si>
  <si>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</si>
  <si>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</si>
  <si>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</si>
  <si>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</si>
  <si>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</si>
  <si>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</si>
  <si>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</si>
  <si>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</si>
  <si>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</si>
  <si>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</si>
  <si>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</si>
  <si>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</si>
  <si>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</si>
  <si>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</si>
  <si>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</si>
  <si>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</si>
  <si>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</si>
  <si>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</si>
  <si>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</si>
  <si>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</si>
  <si>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</si>
  <si>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</si>
  <si>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</si>
  <si>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</si>
  <si>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</si>
  <si>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</si>
  <si>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</si>
  <si>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</si>
  <si>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</si>
  <si>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</si>
  <si>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</si>
  <si>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</si>
  <si>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</si>
  <si>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</si>
  <si>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</si>
  <si>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</si>
  <si>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</si>
  <si>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</si>
  <si>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</si>
  <si>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</si>
  <si>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</si>
  <si>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</si>
  <si>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</si>
  <si>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</si>
  <si>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</si>
  <si>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</si>
  <si>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</si>
  <si>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</si>
  <si>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</si>
  <si>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</si>
  <si>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</si>
  <si>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</si>
  <si>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</si>
  <si>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</si>
  <si>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</si>
  <si>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</si>
  <si>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</si>
  <si>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</si>
  <si>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</si>
  <si>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</si>
  <si>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</si>
  <si>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</si>
  <si>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</si>
  <si>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</si>
  <si>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</si>
  <si>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</si>
  <si>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</si>
  <si>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</si>
  <si>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</si>
  <si>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</si>
  <si>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</si>
  <si>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</si>
  <si>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</si>
  <si>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</si>
  <si>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</si>
  <si>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</si>
  <si>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</si>
  <si>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</si>
  <si>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</si>
  <si>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</si>
  <si>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</si>
  <si>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</si>
  <si>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</si>
  <si>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</si>
  <si>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</si>
  <si>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</si>
  <si>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</si>
  <si>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</si>
  <si>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</si>
  <si>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</si>
  <si>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</si>
  <si>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</si>
  <si>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</si>
  <si>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</si>
  <si>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</si>
  <si>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</si>
  <si>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</si>
  <si>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</si>
  <si>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</si>
  <si>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</si>
  <si>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</si>
  <si>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</si>
  <si>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</si>
  <si>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</si>
  <si>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</si>
  <si>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</si>
  <si>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</si>
  <si>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</si>
  <si>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</si>
  <si>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</si>
  <si>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</si>
  <si>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</si>
  <si>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</si>
  <si>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</si>
  <si>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</si>
  <si>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</si>
  <si>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</si>
  <si>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</si>
  <si>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</si>
  <si>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</si>
  <si>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</si>
  <si>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</si>
  <si>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</si>
  <si>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</si>
  <si>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</si>
  <si>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</si>
  <si>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</si>
  <si>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</si>
  <si>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</si>
  <si>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</si>
  <si>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</si>
  <si>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</si>
  <si>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</si>
  <si>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</si>
  <si>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</si>
  <si>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</si>
  <si>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</si>
  <si>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</si>
  <si>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</si>
  <si>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</si>
  <si>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</si>
  <si>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</si>
  <si>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</si>
  <si>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</si>
  <si>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</si>
  <si>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</si>
  <si>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</si>
  <si>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</si>
  <si>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</si>
  <si>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</si>
  <si>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</si>
  <si>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</si>
  <si>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</si>
  <si>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</si>
  <si>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</si>
  <si>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</si>
  <si>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</si>
  <si>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</si>
  <si>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</si>
  <si>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</si>
  <si>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</si>
  <si>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</si>
  <si>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</si>
  <si>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</si>
  <si>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</si>
  <si>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</si>
  <si>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</si>
  <si>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</si>
  <si>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</si>
  <si>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</si>
  <si>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</si>
  <si>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</si>
  <si>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</si>
  <si>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</si>
  <si>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</si>
  <si>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</si>
  <si>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</si>
  <si>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</si>
  <si>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</si>
  <si>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</si>
  <si>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</si>
  <si>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</si>
  <si>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</si>
  <si>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</si>
  <si>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</si>
  <si>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</si>
  <si>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</si>
  <si>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</si>
  <si>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</si>
  <si>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</si>
  <si>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</si>
  <si>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</si>
  <si>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</si>
  <si>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</si>
  <si>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</si>
  <si>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</si>
  <si>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</si>
  <si>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</si>
  <si>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</si>
  <si>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</si>
  <si>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</si>
  <si>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</si>
  <si>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</si>
  <si>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</si>
  <si>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</si>
  <si>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</si>
  <si>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</si>
  <si>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</si>
  <si>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</si>
  <si>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</si>
  <si>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</si>
  <si>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</si>
  <si>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</si>
  <si>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</si>
  <si>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</si>
  <si>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</si>
  <si>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</si>
  <si>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</si>
  <si>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</si>
  <si>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</si>
  <si>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</si>
  <si>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</si>
  <si>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</si>
  <si>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</si>
  <si>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</si>
  <si>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</si>
  <si>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</si>
  <si>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</si>
  <si>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</si>
  <si>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</si>
  <si>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</si>
  <si>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</si>
  <si>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</si>
  <si>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</si>
  <si>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</si>
  <si>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</si>
  <si>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</si>
  <si>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</si>
  <si>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</si>
  <si>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</si>
  <si>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</si>
  <si>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</si>
  <si>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</si>
  <si>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</si>
  <si>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</si>
  <si>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</si>
  <si>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</si>
  <si>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</si>
  <si>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</si>
  <si>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</si>
  <si>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</si>
  <si>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</si>
  <si>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</si>
  <si>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</si>
  <si>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</si>
  <si>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</si>
  <si>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</si>
  <si>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</si>
  <si>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</si>
  <si>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</si>
  <si>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</si>
  <si>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</si>
  <si>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</si>
  <si>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</si>
  <si>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</si>
  <si>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</si>
  <si>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</si>
  <si>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</si>
  <si>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</si>
  <si>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</si>
  <si>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</si>
  <si>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</si>
  <si>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</si>
  <si>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</si>
  <si>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</si>
  <si>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</si>
  <si>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</si>
  <si>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</si>
  <si>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</si>
  <si>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</si>
  <si>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</si>
  <si>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</si>
  <si>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</si>
  <si>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</si>
  <si>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</si>
  <si>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</si>
  <si>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</si>
  <si>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</si>
  <si>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</si>
  <si>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</si>
  <si>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</si>
  <si>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</si>
  <si>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</si>
  <si>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</si>
  <si>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</si>
  <si>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</si>
  <si>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</si>
  <si>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</si>
  <si>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</si>
  <si>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</si>
  <si>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</si>
  <si>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</si>
  <si>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</si>
  <si>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</si>
  <si>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</si>
  <si>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</si>
  <si>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</si>
  <si>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</si>
  <si>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</si>
  <si>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</si>
  <si>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</si>
  <si>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</si>
  <si>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</si>
  <si>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</si>
  <si>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</si>
  <si>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</si>
  <si>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</si>
  <si>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</si>
  <si>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</si>
  <si>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</si>
  <si>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</si>
  <si>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</si>
  <si>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</si>
  <si>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</si>
  <si>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</si>
  <si>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</si>
  <si>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</si>
  <si>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</si>
  <si>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</si>
  <si>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</si>
  <si>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</si>
  <si>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</si>
  <si>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</si>
  <si>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</si>
  <si>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</si>
  <si>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</si>
  <si>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</si>
  <si>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</si>
  <si>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</si>
  <si>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</si>
  <si>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</si>
  <si>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</si>
  <si>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</si>
  <si>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</si>
  <si>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</si>
  <si>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</si>
  <si>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</si>
  <si>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</si>
  <si>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</si>
  <si>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</si>
  <si>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</si>
  <si>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</si>
  <si>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</si>
  <si>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</si>
  <si>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</si>
  <si>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</si>
  <si>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</si>
  <si>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</si>
  <si>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</si>
  <si>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</si>
  <si>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</si>
  <si>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</si>
  <si>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</si>
  <si>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</si>
  <si>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</si>
  <si>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</si>
  <si>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</si>
  <si>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</si>
  <si>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</si>
  <si>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</si>
  <si>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</si>
  <si>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</si>
  <si>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</si>
  <si>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</si>
  <si>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</si>
  <si>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</si>
  <si>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</si>
  <si>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</si>
  <si>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</si>
  <si>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</si>
  <si>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</si>
  <si>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</si>
  <si>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</si>
  <si>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</si>
  <si>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</si>
  <si>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</si>
  <si>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</si>
  <si>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</si>
  <si>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</si>
  <si>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</si>
  <si>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</si>
  <si>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</si>
  <si>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</si>
  <si>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</si>
  <si>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</si>
  <si>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</si>
  <si>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</si>
  <si>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</si>
  <si>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</si>
  <si>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</si>
  <si>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</si>
  <si>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</si>
  <si>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</si>
  <si>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</si>
  <si>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</si>
  <si>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</si>
  <si>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</si>
  <si>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</si>
  <si>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</si>
  <si>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</si>
  <si>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</si>
  <si>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</si>
  <si>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</si>
  <si>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</si>
  <si>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</si>
  <si>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</si>
  <si>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</si>
  <si>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</si>
  <si>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</si>
  <si>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</si>
  <si>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</si>
  <si>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</si>
  <si>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</si>
  <si>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</si>
  <si>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</si>
  <si>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</si>
  <si>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</si>
  <si>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</si>
  <si>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</si>
  <si>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</si>
  <si>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</si>
  <si>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</si>
  <si>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</si>
  <si>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</si>
  <si>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</si>
  <si>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</si>
  <si>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</si>
  <si>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</si>
  <si>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</si>
  <si>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</si>
  <si>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</si>
  <si>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</si>
  <si>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</si>
  <si>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</si>
  <si>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</si>
  <si>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</si>
  <si>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</si>
  <si>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</si>
  <si>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</si>
  <si>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</si>
  <si>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</si>
  <si>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</si>
  <si>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</si>
  <si>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</si>
  <si>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</si>
  <si>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</si>
  <si>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</si>
  <si>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</si>
  <si>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</si>
  <si>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</si>
  <si>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</si>
  <si>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</si>
  <si>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</si>
  <si>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</si>
  <si>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</si>
  <si>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</si>
  <si>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</si>
  <si>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</si>
  <si>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</si>
  <si>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</si>
  <si>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</si>
  <si>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</si>
  <si>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</si>
  <si>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</si>
  <si>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</si>
  <si>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</si>
  <si>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</si>
  <si>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</si>
  <si>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</si>
  <si>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</si>
  <si>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</si>
  <si>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</si>
  <si>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</si>
  <si>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</si>
  <si>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</si>
  <si>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</si>
  <si>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</si>
  <si>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</si>
  <si>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</si>
  <si>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</si>
  <si>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</si>
  <si>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</si>
  <si>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</si>
  <si>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</si>
  <si>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</si>
  <si>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</si>
  <si>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</si>
  <si>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</si>
  <si>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</si>
  <si>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</si>
  <si>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</si>
  <si>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</si>
  <si>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</si>
  <si>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</si>
  <si>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</si>
  <si>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</si>
  <si>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</si>
  <si>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</si>
  <si>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</si>
  <si>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</si>
  <si>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</si>
  <si>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</si>
  <si>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</si>
  <si>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</si>
  <si>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</si>
  <si>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</si>
  <si>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</si>
  <si>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</si>
  <si>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</si>
  <si>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</si>
  <si>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</si>
  <si>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</si>
  <si>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</si>
  <si>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</si>
  <si>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</si>
  <si>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</si>
  <si>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</si>
  <si>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</si>
  <si>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</si>
  <si>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</si>
  <si>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</si>
  <si>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</si>
  <si>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</si>
  <si>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</si>
  <si>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</si>
  <si>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</si>
  <si>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</si>
  <si>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</si>
  <si>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</si>
  <si>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</si>
  <si>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</si>
  <si>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</si>
  <si>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</si>
  <si>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</si>
  <si>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</si>
  <si>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</si>
  <si>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</si>
  <si>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</si>
  <si>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</si>
  <si>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</si>
  <si>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</si>
  <si>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</si>
  <si>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</si>
  <si>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</si>
  <si>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</si>
  <si>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</si>
  <si>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</si>
  <si>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</si>
  <si>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</si>
  <si>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</si>
  <si>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</si>
  <si>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</si>
  <si>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</si>
  <si>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</si>
  <si>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</si>
  <si>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</si>
  <si>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</si>
  <si>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</si>
  <si>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</si>
  <si>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</si>
  <si>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</si>
  <si>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</si>
  <si>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</si>
  <si>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</si>
  <si>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</si>
  <si>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</si>
  <si>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</si>
  <si>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</si>
  <si>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</si>
  <si>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</si>
  <si>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</si>
  <si>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</si>
  <si>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</si>
  <si>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</si>
  <si>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</si>
  <si>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</si>
  <si>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</si>
  <si>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</si>
  <si>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</si>
  <si>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</si>
  <si>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</si>
  <si>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</si>
  <si>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</si>
  <si>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</si>
  <si>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</si>
  <si>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</si>
  <si>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</si>
  <si>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</si>
  <si>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</si>
  <si>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</si>
  <si>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</si>
  <si>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</si>
  <si>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</si>
  <si>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</si>
  <si>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</si>
  <si>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</si>
  <si>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</si>
  <si>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</si>
  <si>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</si>
  <si>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</si>
  <si>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</si>
  <si>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</si>
  <si>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</si>
  <si>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</si>
  <si>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</si>
  <si>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</si>
  <si>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</si>
  <si>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</si>
  <si>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</si>
  <si>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</si>
  <si>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</si>
  <si>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</si>
  <si>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</si>
  <si>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</si>
  <si>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</si>
  <si>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</si>
  <si>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</si>
  <si>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</si>
  <si>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</si>
  <si>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</si>
  <si>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</si>
  <si>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</si>
  <si>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</si>
  <si>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</si>
  <si>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</si>
  <si>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</si>
  <si>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</si>
  <si>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</si>
  <si>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</si>
  <si>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</si>
  <si>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</si>
  <si>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</si>
  <si>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</si>
  <si>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</si>
  <si>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</si>
  <si>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</si>
  <si>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</si>
  <si>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</si>
  <si>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</si>
  <si>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</si>
  <si>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</si>
  <si>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</si>
  <si>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</si>
  <si>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</si>
  <si>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</si>
  <si>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</si>
  <si>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</si>
  <si>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</si>
  <si>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</si>
  <si>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</si>
  <si>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</si>
  <si>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</si>
  <si>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</si>
  <si>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</si>
  <si>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</si>
  <si>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</si>
  <si>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</si>
  <si>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</si>
  <si>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</si>
  <si>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</si>
  <si>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</si>
  <si>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</si>
  <si>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</si>
  <si>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</si>
  <si>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</si>
  <si>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</si>
  <si>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</si>
  <si>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</si>
  <si>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</si>
  <si>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</si>
  <si>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</si>
  <si>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</si>
  <si>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</si>
  <si>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</si>
  <si>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</si>
  <si>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</si>
  <si>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</si>
  <si>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</si>
  <si>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</si>
  <si>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</si>
  <si>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</si>
  <si>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</si>
  <si>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</si>
  <si>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</si>
  <si>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</si>
  <si>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</si>
  <si>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</si>
  <si>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</si>
  <si>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</si>
  <si>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</si>
  <si>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</si>
  <si>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</si>
  <si>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</si>
  <si>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</si>
  <si>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</si>
  <si>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</si>
  <si>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</si>
  <si>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</si>
  <si>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</si>
  <si>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</si>
  <si>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</si>
  <si>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</si>
  <si>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</si>
  <si>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</si>
  <si>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</si>
  <si>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</si>
  <si>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</si>
  <si>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</si>
  <si>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</si>
  <si>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</si>
  <si>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</si>
  <si>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</si>
  <si>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</si>
  <si>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</si>
  <si>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</si>
  <si>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</si>
  <si>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</si>
  <si>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</si>
  <si>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</si>
  <si>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</si>
  <si>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</si>
  <si>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</si>
  <si>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</si>
  <si>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</si>
  <si>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</si>
  <si>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</si>
  <si>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</si>
  <si>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</si>
  <si>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</si>
  <si>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</si>
  <si>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</si>
  <si>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</si>
  <si>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</si>
  <si>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</si>
  <si>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</si>
  <si>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</si>
  <si>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</si>
  <si>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</si>
  <si>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</si>
  <si>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</si>
  <si>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</si>
  <si>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</si>
  <si>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</si>
  <si>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</si>
  <si>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</si>
  <si>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</si>
  <si>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</si>
  <si>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</si>
  <si>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</si>
  <si>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</si>
  <si>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</si>
  <si>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</si>
  <si>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</si>
  <si>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</si>
  <si>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</si>
  <si>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</si>
  <si>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</si>
  <si>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</si>
  <si>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</si>
  <si>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</si>
  <si>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</si>
  <si>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</si>
  <si>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</si>
  <si>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</si>
  <si>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</si>
  <si>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</si>
  <si>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</si>
  <si>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</si>
  <si>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</si>
  <si>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</si>
  <si>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</si>
  <si>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</si>
  <si>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</si>
  <si>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</si>
  <si>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</si>
  <si>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</si>
  <si>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</si>
  <si>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</si>
  <si>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</si>
  <si>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</si>
  <si>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</si>
  <si>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</si>
  <si>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</si>
  <si>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</si>
  <si>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</si>
  <si>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</si>
  <si>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</si>
  <si>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</si>
  <si>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</si>
  <si>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</si>
  <si>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</si>
  <si>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</si>
  <si>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</si>
  <si>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</si>
  <si>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</si>
  <si>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</si>
  <si>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</si>
  <si>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</si>
  <si>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</si>
  <si>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</si>
  <si>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</si>
  <si>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</si>
  <si>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</si>
  <si>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</si>
  <si>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</si>
  <si>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</si>
  <si>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</si>
  <si>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</si>
  <si>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</si>
  <si>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</si>
  <si>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</si>
  <si>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</si>
  <si>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</si>
  <si>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</si>
  <si>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</si>
  <si>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</si>
  <si>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</si>
  <si>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</si>
  <si>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</si>
  <si>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</si>
  <si>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</si>
  <si>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</si>
  <si>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</si>
  <si>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</si>
  <si>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</si>
  <si>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</si>
  <si>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</si>
  <si>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</si>
  <si>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</si>
  <si>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</si>
  <si>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</si>
  <si>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</si>
  <si>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</si>
  <si>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</si>
  <si>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</si>
  <si>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</si>
  <si>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</si>
  <si>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</si>
  <si>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</si>
  <si>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</si>
  <si>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</si>
  <si>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</si>
  <si>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</si>
  <si>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</si>
  <si>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</si>
  <si>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</si>
  <si>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</si>
  <si>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</si>
  <si>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</si>
  <si>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</si>
  <si>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</si>
  <si>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</si>
  <si>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</si>
  <si>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</si>
  <si>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</si>
  <si>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</si>
  <si>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</si>
  <si>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</si>
  <si>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</si>
  <si>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</si>
  <si>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</si>
  <si>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</si>
  <si>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</si>
  <si>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</si>
  <si>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</si>
  <si>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</si>
  <si>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</si>
  <si>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</si>
  <si>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</si>
  <si>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</si>
  <si>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</si>
  <si>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</si>
  <si>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</si>
  <si>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</si>
  <si>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</si>
  <si>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</si>
  <si>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</si>
  <si>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</si>
  <si>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</si>
  <si>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</si>
  <si>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</si>
  <si>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</si>
  <si>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</si>
  <si>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</si>
  <si>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</si>
  <si>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</si>
  <si>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</si>
  <si>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</si>
  <si>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</si>
  <si>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</si>
  <si>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</si>
  <si>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</si>
  <si>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</si>
  <si>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</si>
  <si>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</si>
  <si>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</si>
  <si>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</si>
  <si>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</si>
  <si>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</si>
  <si>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</si>
  <si>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</si>
  <si>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</si>
  <si>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</si>
  <si>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</si>
  <si>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</si>
  <si>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</si>
  <si>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</si>
  <si>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</si>
  <si>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</si>
  <si>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</si>
  <si>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</si>
  <si>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</si>
  <si>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</si>
  <si>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</si>
  <si>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</si>
  <si>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</si>
  <si>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</si>
  <si>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</si>
  <si>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</si>
  <si>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</si>
  <si>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</si>
  <si>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</si>
  <si>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</si>
  <si>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</si>
  <si>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</si>
  <si>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</si>
  <si>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</si>
  <si>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</si>
  <si>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</si>
  <si>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</si>
  <si>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</si>
  <si>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</si>
  <si>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</si>
  <si>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</si>
  <si>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</si>
  <si>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</si>
  <si>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</si>
  <si>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</si>
  <si>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</si>
  <si>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</si>
  <si>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</si>
  <si>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</si>
  <si>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</si>
  <si>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</si>
  <si>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</si>
  <si>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</si>
  <si>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</si>
  <si>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</si>
  <si>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</si>
  <si>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</si>
  <si>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</si>
  <si>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</si>
  <si>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</si>
  <si>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</si>
  <si>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</si>
  <si>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</si>
  <si>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</si>
  <si>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</si>
  <si>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</si>
  <si>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</si>
  <si>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</si>
  <si>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</si>
  <si>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</si>
  <si>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</si>
  <si>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</si>
  <si>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</si>
  <si>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</si>
  <si>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</si>
  <si>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</si>
  <si>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</si>
  <si>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</si>
  <si>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</si>
  <si>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</si>
  <si>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</si>
  <si>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</si>
  <si>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</si>
  <si>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</si>
  <si>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</si>
  <si>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</si>
  <si>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</si>
  <si>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</si>
  <si>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</si>
  <si>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</si>
  <si>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</si>
  <si>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</si>
  <si>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</si>
  <si>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</si>
  <si>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</si>
  <si>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</si>
  <si>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</si>
  <si>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</si>
  <si>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</si>
  <si>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</si>
  <si>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</si>
  <si>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</si>
  <si>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</si>
  <si>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</si>
  <si>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</si>
  <si>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</si>
  <si>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</si>
  <si>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</si>
  <si>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</si>
  <si>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</si>
  <si>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</si>
  <si>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</si>
  <si>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</si>
  <si>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</si>
  <si>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</si>
  <si>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</si>
  <si>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</si>
  <si>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</si>
  <si>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</si>
  <si>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</si>
  <si>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</si>
  <si>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</si>
  <si>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</si>
  <si>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</si>
  <si>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</si>
  <si>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</si>
  <si>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</si>
  <si>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</si>
  <si>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</si>
  <si>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</si>
  <si>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</si>
  <si>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</si>
  <si>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</si>
  <si>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</si>
  <si>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</si>
  <si>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</si>
  <si>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</si>
  <si>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</si>
  <si>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</si>
  <si>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</si>
  <si>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</si>
  <si>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</si>
  <si>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</si>
  <si>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</si>
  <si>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</si>
  <si>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</si>
  <si>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</si>
  <si>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</si>
  <si>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</si>
  <si>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</si>
  <si>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</si>
  <si>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</si>
  <si>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</si>
  <si>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</si>
  <si>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</si>
  <si>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</si>
  <si>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</si>
  <si>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</si>
  <si>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</si>
  <si>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</si>
  <si>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</si>
  <si>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</si>
  <si>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</si>
  <si>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</si>
  <si>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</si>
  <si>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</si>
  <si>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</si>
  <si>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</si>
  <si>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</si>
  <si>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</si>
  <si>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</si>
  <si>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</si>
  <si>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</si>
  <si>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</si>
  <si>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</si>
  <si>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</si>
  <si>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</si>
  <si>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</si>
  <si>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</si>
  <si>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</si>
  <si>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</si>
  <si>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</si>
  <si>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</si>
  <si>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</si>
  <si>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</si>
  <si>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</si>
  <si>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</si>
  <si>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</si>
  <si>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</si>
  <si>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</si>
  <si>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</si>
  <si>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</si>
  <si>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</si>
  <si>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</si>
  <si>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</si>
  <si>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</si>
  <si>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</si>
  <si>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</si>
  <si>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</si>
  <si>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</si>
  <si>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</si>
  <si>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</si>
  <si>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</si>
  <si>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</si>
  <si>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</si>
  <si>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</si>
  <si>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</si>
  <si>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</si>
  <si>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</si>
  <si>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</si>
  <si>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</si>
  <si>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</si>
  <si>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</si>
  <si>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</si>
  <si>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</si>
  <si>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</si>
  <si>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</si>
  <si>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</si>
  <si>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</si>
  <si>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</si>
  <si>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</si>
  <si>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</si>
  <si>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</si>
  <si>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</si>
  <si>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</si>
  <si>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</si>
  <si>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</si>
  <si>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</si>
  <si>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</si>
  <si>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</si>
  <si>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</si>
  <si>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</si>
  <si>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</si>
  <si>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</si>
  <si>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</si>
  <si>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</si>
  <si>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</si>
  <si>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</si>
  <si>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</si>
  <si>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</si>
  <si>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</si>
  <si>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</si>
  <si>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</si>
  <si>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</si>
  <si>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</si>
  <si>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</si>
  <si>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</si>
  <si>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</si>
  <si>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</si>
  <si>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</si>
  <si>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</si>
  <si>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</si>
  <si>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</si>
  <si>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</si>
  <si>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</si>
  <si>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</si>
  <si>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</si>
  <si>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</si>
  <si>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</si>
  <si>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</si>
  <si>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</si>
  <si>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</si>
  <si>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</si>
  <si>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</si>
  <si>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</si>
  <si>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</si>
  <si>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</si>
  <si>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</si>
  <si>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</si>
  <si>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</si>
  <si>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</si>
  <si>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</si>
  <si>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</si>
  <si>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</si>
  <si>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</si>
  <si>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</si>
  <si>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</si>
  <si>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</si>
  <si>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</si>
  <si>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</si>
  <si>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</si>
  <si>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</si>
  <si>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</si>
  <si>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</si>
  <si>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</si>
  <si>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</si>
  <si>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</si>
  <si>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</si>
  <si>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</si>
  <si>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</si>
  <si>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</si>
  <si>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</si>
  <si>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</si>
  <si>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</si>
  <si>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</si>
  <si>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</si>
  <si>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</si>
  <si>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</si>
  <si>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</si>
  <si>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</si>
  <si>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</si>
  <si>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</si>
  <si>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</si>
  <si>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</si>
  <si>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</si>
  <si>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</si>
  <si>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</si>
  <si>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</si>
  <si>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</si>
  <si>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</si>
  <si>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</si>
  <si>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</si>
  <si>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</si>
  <si>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</si>
  <si>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</si>
  <si>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</si>
  <si>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</si>
  <si>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</si>
  <si>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</si>
  <si>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</si>
  <si>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</si>
  <si>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</si>
  <si>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</si>
  <si>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</si>
  <si>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</si>
  <si>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</si>
  <si>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</si>
  <si>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</si>
  <si>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</si>
  <si>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</si>
  <si>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</si>
  <si>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</si>
  <si>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</si>
  <si>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</si>
  <si>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</si>
  <si>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</si>
  <si>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</si>
  <si>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</si>
  <si>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</si>
  <si>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</si>
  <si>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</si>
  <si>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</si>
  <si>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</si>
  <si>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</si>
  <si>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</si>
  <si>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</si>
  <si>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</si>
  <si>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</si>
  <si>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</si>
  <si>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</si>
  <si>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</si>
  <si>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</si>
  <si>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</si>
  <si>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</si>
  <si>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</si>
  <si>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</si>
  <si>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</si>
  <si>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</si>
  <si>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</si>
  <si>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</si>
  <si>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</si>
  <si>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</si>
  <si>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</si>
  <si>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</si>
  <si>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</si>
  <si>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</si>
  <si>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</si>
  <si>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</si>
  <si>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</si>
  <si>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</si>
  <si>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</si>
  <si>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</si>
  <si>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</si>
  <si>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</si>
  <si>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</si>
  <si>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</si>
  <si>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</si>
  <si>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</si>
  <si>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</si>
  <si>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</si>
  <si>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</si>
  <si>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</si>
  <si>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</si>
  <si>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</si>
  <si>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</si>
  <si>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</si>
  <si>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</si>
  <si>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</si>
  <si>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</si>
  <si>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</si>
  <si>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</si>
  <si>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</si>
  <si>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</si>
  <si>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</si>
  <si>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</si>
  <si>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</si>
  <si>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</si>
  <si>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</si>
  <si>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</si>
  <si>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</si>
  <si>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</si>
  <si>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</si>
  <si>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</si>
  <si>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</si>
  <si>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</si>
  <si>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</si>
  <si>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</si>
  <si>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</si>
  <si>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</si>
  <si>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</si>
  <si>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</si>
  <si>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</si>
  <si>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</si>
  <si>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</si>
  <si>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</si>
  <si>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</si>
  <si>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</si>
  <si>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</si>
  <si>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</si>
  <si>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</si>
  <si>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</si>
  <si>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</si>
  <si>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</si>
  <si>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</si>
  <si>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</si>
  <si>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</si>
  <si>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</si>
  <si>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</si>
  <si>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</si>
  <si>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</si>
  <si>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</si>
  <si>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</si>
  <si>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</si>
  <si>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</si>
  <si>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</si>
  <si>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</si>
  <si>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</si>
  <si>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</si>
  <si>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</si>
  <si>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</si>
  <si>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</si>
  <si>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</si>
  <si>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</si>
  <si>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</si>
  <si>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</si>
  <si>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</si>
  <si>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</si>
  <si>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</si>
  <si>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</si>
  <si>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</si>
  <si>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</si>
  <si>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</si>
  <si>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</si>
  <si>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</si>
  <si>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</si>
  <si>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</si>
  <si>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</si>
  <si>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</si>
  <si>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</si>
  <si>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</si>
  <si>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</si>
  <si>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</si>
  <si>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</si>
  <si>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</si>
  <si>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</si>
  <si>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</si>
  <si>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</si>
  <si>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</si>
  <si>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</si>
  <si>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</si>
  <si>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</si>
  <si>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</si>
  <si>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</si>
  <si>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</si>
  <si>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</si>
  <si>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</si>
  <si>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</si>
  <si>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</si>
  <si>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</si>
  <si>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</si>
  <si>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</si>
  <si>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</si>
  <si>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</si>
  <si>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</si>
  <si>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</si>
  <si>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</si>
  <si>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</si>
  <si>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</si>
  <si>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</si>
  <si>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</si>
  <si>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</si>
  <si>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</si>
  <si>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</si>
  <si>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</si>
  <si>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</si>
  <si>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</si>
  <si>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</si>
  <si>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</si>
  <si>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</si>
  <si>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</si>
  <si>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</si>
  <si>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</si>
  <si>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</si>
  <si>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</si>
  <si>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</si>
  <si>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</si>
  <si>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</si>
  <si>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</si>
  <si>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</si>
  <si>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</si>
  <si>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</si>
  <si>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</si>
  <si>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</si>
  <si>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</si>
  <si>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</si>
  <si>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</si>
  <si>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</si>
  <si>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</si>
  <si>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</si>
  <si>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</si>
  <si>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</si>
  <si>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</si>
  <si>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</si>
  <si>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</si>
  <si>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</si>
  <si>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</si>
  <si>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</si>
  <si>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</si>
  <si>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</si>
  <si>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</si>
  <si>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</si>
  <si>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</si>
  <si>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</si>
  <si>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</si>
  <si>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</si>
  <si>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</si>
  <si>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</si>
  <si>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</si>
  <si>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</si>
  <si>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</si>
  <si>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</si>
  <si>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</si>
  <si>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</si>
  <si>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</si>
  <si>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</si>
  <si>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</si>
  <si>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</si>
  <si>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</si>
  <si>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</si>
  <si>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</si>
  <si>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</si>
  <si>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</si>
  <si>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</si>
  <si>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</si>
  <si>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</si>
  <si>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</si>
  <si>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</si>
  <si>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</si>
  <si>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</si>
  <si>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</si>
  <si>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</si>
  <si>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</si>
  <si>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</si>
  <si>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</si>
  <si>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</si>
  <si>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</si>
  <si>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</si>
  <si>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</si>
  <si>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</si>
  <si>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</si>
  <si>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</si>
  <si>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</si>
  <si>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</si>
  <si>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</si>
  <si>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</si>
  <si>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</si>
  <si>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</si>
  <si>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</si>
  <si>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</si>
  <si>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</si>
  <si>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</si>
  <si>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</si>
  <si>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</si>
  <si>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</si>
  <si>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</si>
  <si>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</si>
  <si>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</si>
  <si>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</si>
  <si>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</si>
  <si>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</si>
  <si>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</si>
  <si>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</si>
  <si>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</si>
  <si>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</si>
  <si>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</si>
  <si>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</si>
  <si>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</si>
  <si>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</si>
  <si>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</si>
  <si>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</si>
  <si>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</si>
  <si>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</si>
  <si>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</si>
  <si>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</si>
  <si>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</si>
  <si>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</si>
  <si>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</si>
  <si>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</si>
  <si>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</si>
  <si>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</si>
  <si>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</si>
  <si>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</si>
  <si>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</si>
  <si>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</si>
  <si>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</si>
  <si>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</si>
  <si>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</si>
  <si>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</si>
  <si>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</si>
  <si>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</si>
  <si>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</si>
  <si>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</si>
  <si>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</si>
  <si>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</si>
  <si>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</si>
  <si>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</si>
  <si>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</si>
  <si>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</si>
  <si>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</si>
  <si>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</si>
  <si>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</si>
  <si>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</si>
  <si>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</si>
  <si>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</si>
  <si>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</si>
  <si>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</si>
  <si>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</si>
  <si>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</si>
  <si>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</si>
  <si>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</si>
  <si>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</si>
  <si>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</si>
  <si>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</si>
  <si>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</si>
  <si>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</si>
  <si>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</si>
  <si>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</si>
  <si>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</si>
  <si>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</si>
  <si>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</si>
  <si>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</si>
  <si>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</si>
  <si>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</si>
  <si>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</si>
  <si>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</si>
  <si>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</si>
  <si>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</si>
  <si>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</si>
  <si>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</si>
  <si>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</si>
  <si>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</si>
  <si>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</si>
  <si>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</si>
  <si>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</si>
  <si>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</si>
  <si>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</si>
  <si>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</si>
  <si>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</si>
  <si>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</si>
  <si>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</si>
  <si>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</si>
  <si>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</si>
  <si>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</si>
  <si>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</si>
  <si>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</si>
  <si>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</si>
  <si>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</si>
  <si>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</si>
  <si>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</si>
  <si>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</si>
  <si>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</si>
  <si>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</si>
  <si>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</si>
  <si>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</si>
  <si>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</si>
  <si>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</si>
  <si>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</si>
  <si>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</si>
  <si>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</si>
  <si>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</si>
  <si>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</si>
  <si>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</si>
  <si>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</si>
  <si>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</si>
  <si>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</si>
  <si>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</si>
  <si>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</si>
  <si>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</si>
  <si>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</si>
  <si>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</si>
  <si>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</si>
  <si>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</si>
  <si>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</si>
  <si>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</si>
  <si>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</si>
  <si>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</si>
  <si>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</si>
  <si>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</si>
  <si>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</si>
  <si>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</si>
  <si>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</si>
  <si>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</si>
  <si>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</si>
  <si>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</si>
  <si>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</si>
  <si>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</si>
  <si>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</si>
  <si>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</si>
  <si>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</si>
  <si>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</si>
  <si>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</si>
  <si>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</si>
  <si>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</si>
  <si>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</si>
  <si>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</si>
  <si>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</si>
  <si>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</si>
  <si>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</si>
  <si>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</si>
  <si>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</si>
  <si>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</si>
  <si>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</si>
  <si>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</si>
  <si>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</si>
  <si>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</si>
  <si>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</si>
  <si>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</si>
  <si>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</si>
  <si>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</si>
  <si>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</si>
  <si>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</si>
  <si>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</si>
  <si>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</si>
  <si>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</si>
  <si>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</si>
  <si>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</si>
  <si>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</si>
  <si>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</si>
  <si>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</si>
  <si>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</si>
  <si>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</si>
  <si>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</si>
  <si>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</si>
  <si>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</si>
  <si>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</si>
  <si>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</si>
  <si>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</si>
  <si>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</si>
  <si>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</si>
  <si>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</si>
  <si>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</si>
  <si>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</si>
  <si>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</si>
  <si>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</si>
  <si>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</si>
  <si>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</si>
  <si>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</si>
  <si>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</si>
  <si>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</si>
  <si>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</si>
  <si>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</si>
  <si>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</si>
  <si>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</si>
  <si>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</si>
  <si>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</si>
  <si>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</si>
  <si>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</si>
  <si>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</si>
  <si>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</si>
  <si>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</si>
  <si>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</si>
  <si>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</si>
  <si>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</si>
  <si>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</si>
  <si>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</si>
  <si>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</si>
  <si>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</si>
  <si>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</si>
  <si>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</si>
  <si>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</si>
  <si>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</si>
  <si>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</si>
  <si>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</si>
  <si>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</si>
  <si>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</si>
  <si>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</si>
  <si>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</si>
  <si>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</si>
  <si>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</si>
  <si>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</si>
  <si>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</si>
  <si>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</si>
  <si>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</si>
  <si>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</si>
  <si>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</si>
  <si>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</si>
  <si>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</si>
  <si>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</si>
  <si>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</si>
  <si>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</si>
  <si>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</si>
  <si>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</si>
  <si>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</si>
  <si>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</si>
  <si>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</si>
  <si>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</si>
  <si>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</si>
  <si>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</si>
  <si>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</si>
  <si>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</si>
  <si>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</si>
  <si>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</si>
  <si>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</si>
  <si>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</si>
  <si>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</si>
  <si>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</si>
  <si>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</si>
  <si>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</si>
  <si>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</si>
  <si>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</si>
  <si>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</si>
  <si>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</si>
  <si>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</si>
  <si>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</si>
  <si>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</si>
  <si>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</si>
  <si>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</si>
  <si>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</si>
  <si>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</si>
  <si>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</si>
  <si>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</si>
  <si>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</si>
  <si>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</si>
  <si>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</si>
  <si>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</si>
  <si>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</si>
  <si>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</si>
  <si>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</si>
  <si>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</si>
  <si>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</si>
  <si>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</si>
  <si>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</si>
  <si>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</si>
  <si>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</si>
  <si>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</si>
  <si>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</si>
  <si>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</si>
  <si>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</si>
  <si>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</si>
  <si>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</si>
  <si>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</si>
  <si>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</si>
  <si>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</si>
  <si>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</si>
  <si>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</si>
  <si>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</si>
  <si>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</si>
  <si>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</si>
  <si>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</si>
  <si>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</si>
  <si>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</si>
  <si>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</si>
  <si>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</si>
  <si>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</si>
  <si>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</si>
  <si>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</si>
  <si>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</si>
  <si>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</si>
  <si>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</si>
  <si>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</si>
  <si>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</si>
  <si>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</si>
  <si>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</si>
  <si>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</si>
  <si>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</si>
  <si>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</si>
  <si>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</si>
  <si>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</si>
  <si>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</si>
  <si>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</si>
  <si>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</si>
  <si>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</si>
  <si>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</si>
  <si>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</si>
  <si>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</si>
  <si>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</si>
  <si>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</si>
  <si>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</si>
  <si>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</si>
  <si>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</si>
  <si>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</si>
  <si>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</si>
  <si>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</si>
  <si>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</si>
  <si>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</si>
  <si>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</si>
  <si>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</si>
  <si>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</si>
  <si>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</si>
  <si>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</si>
  <si>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</si>
  <si>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</si>
  <si>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</si>
  <si>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</si>
  <si>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</si>
  <si>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</si>
  <si>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</si>
  <si>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</si>
  <si>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</si>
  <si>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</si>
  <si>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</si>
  <si>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</si>
  <si>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</si>
  <si>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</si>
  <si>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</si>
  <si>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</si>
  <si>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</si>
  <si>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</si>
  <si>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</si>
  <si>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</si>
  <si>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</si>
  <si>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</si>
  <si>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</si>
  <si>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</si>
  <si>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</si>
  <si>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</si>
  <si>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</si>
  <si>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</si>
  <si>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</si>
  <si>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</si>
  <si>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</si>
  <si>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</si>
  <si>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</si>
  <si>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</si>
  <si>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</si>
  <si>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</si>
  <si>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</si>
  <si>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</si>
  <si>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</si>
  <si>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</si>
  <si>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</si>
  <si>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</si>
  <si>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</si>
  <si>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</si>
  <si>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</si>
  <si>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</si>
  <si>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</si>
  <si>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</si>
  <si>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</si>
  <si>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</si>
  <si>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</si>
  <si>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</si>
  <si>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</si>
  <si>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</si>
  <si>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</si>
  <si>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</si>
  <si>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</si>
  <si>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</si>
  <si>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</si>
  <si>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</si>
  <si>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</si>
  <si>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</si>
  <si>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</si>
  <si>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</si>
  <si>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</si>
  <si>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</si>
  <si>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</si>
  <si>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</si>
  <si>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</si>
  <si>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</si>
  <si>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</si>
  <si>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</si>
  <si>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</si>
  <si>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</si>
  <si>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</si>
  <si>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</si>
  <si>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</si>
  <si>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</si>
  <si>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</si>
  <si>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</si>
  <si>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</si>
  <si>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</si>
  <si>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</si>
  <si>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</si>
  <si>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</si>
  <si>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</si>
  <si>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</si>
  <si>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</si>
  <si>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</si>
  <si>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</si>
  <si>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</si>
  <si>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</si>
  <si>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</si>
  <si>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</si>
  <si>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</si>
  <si>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</si>
  <si>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</si>
  <si>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</si>
  <si>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</si>
  <si>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</si>
  <si>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</si>
  <si>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</si>
  <si>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</si>
  <si>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</si>
  <si>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</si>
  <si>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</si>
  <si>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</si>
  <si>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</si>
  <si>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</si>
  <si>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</si>
  <si>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</si>
  <si>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</si>
  <si>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</si>
  <si>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</si>
  <si>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</si>
  <si>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</si>
  <si>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</si>
  <si>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</si>
  <si>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</si>
  <si>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</si>
  <si>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</si>
  <si>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</si>
  <si>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</si>
  <si>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</si>
  <si>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</si>
  <si>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</si>
  <si>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</si>
  <si>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</si>
  <si>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</si>
  <si>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</si>
  <si>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</si>
  <si>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</si>
  <si>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</si>
  <si>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</si>
  <si>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</si>
  <si>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</si>
  <si>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</si>
  <si>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</si>
  <si>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</si>
  <si>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</si>
  <si>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</si>
  <si>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</si>
  <si>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</si>
  <si>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</si>
  <si>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</si>
  <si>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</si>
  <si>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</si>
  <si>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</si>
  <si>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</si>
  <si>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</si>
  <si>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</si>
  <si>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</si>
  <si>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</si>
  <si>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</si>
  <si>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</si>
  <si>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</si>
  <si>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</si>
  <si>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</si>
  <si>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</si>
  <si>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</si>
  <si>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</si>
  <si>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</si>
  <si>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</si>
  <si>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</si>
  <si>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</si>
  <si>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</si>
  <si>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</si>
  <si>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</si>
  <si>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</si>
  <si>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</si>
  <si>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</si>
  <si>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</si>
  <si>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</si>
  <si>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</si>
  <si>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</si>
  <si>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</si>
  <si>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</si>
  <si>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</si>
  <si>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</si>
  <si>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</si>
  <si>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</si>
  <si>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</si>
  <si>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</si>
  <si>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</si>
  <si>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</si>
  <si>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</si>
  <si>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</si>
  <si>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</si>
  <si>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</si>
  <si>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</si>
  <si>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</si>
  <si>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</si>
  <si>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</si>
  <si>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</si>
  <si>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</si>
  <si>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</si>
  <si>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</si>
  <si>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</si>
  <si>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</si>
  <si>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</si>
  <si>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</si>
  <si>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</si>
  <si>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</si>
  <si>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</si>
  <si>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</si>
  <si>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</si>
  <si>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</si>
  <si>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</si>
  <si>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</si>
  <si>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</si>
  <si>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</si>
  <si>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</si>
  <si>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</si>
  <si>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</si>
  <si>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</si>
  <si>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</si>
  <si>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</si>
  <si>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</si>
  <si>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</si>
  <si>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</si>
  <si>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</si>
  <si>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</si>
  <si>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</si>
  <si>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</si>
  <si>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</si>
  <si>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</si>
  <si>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</si>
  <si>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</si>
  <si>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</si>
  <si>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</si>
  <si>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</si>
  <si>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</si>
  <si>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</si>
  <si>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</si>
  <si>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</si>
  <si>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</si>
  <si>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</si>
  <si>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</si>
  <si>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</si>
  <si>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</si>
  <si>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</si>
  <si>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</si>
  <si>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</si>
  <si>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</si>
  <si>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</si>
  <si>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</si>
  <si>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</si>
  <si>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</si>
  <si>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</si>
  <si>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</si>
  <si>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</si>
  <si>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</si>
  <si>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</si>
  <si>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</si>
  <si>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</si>
  <si>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</si>
  <si>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</si>
  <si>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</si>
  <si>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</si>
  <si>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</si>
  <si>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</si>
  <si>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</si>
  <si>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</si>
  <si>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</si>
  <si>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</si>
  <si>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</si>
  <si>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</si>
  <si>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</si>
  <si>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</si>
  <si>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</si>
  <si>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</si>
  <si>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</si>
  <si>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</si>
  <si>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</si>
  <si>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</si>
  <si>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</si>
  <si>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</si>
  <si>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</si>
  <si>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</si>
  <si>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</si>
  <si>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</si>
  <si>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</si>
  <si>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</si>
  <si>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</si>
  <si>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</si>
  <si>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</si>
  <si>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</si>
  <si>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</si>
  <si>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</si>
  <si>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</si>
  <si>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</si>
  <si>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</si>
  <si>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</si>
  <si>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</si>
  <si>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</si>
  <si>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</si>
  <si>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</si>
  <si>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</si>
  <si>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</si>
  <si>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</si>
  <si>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</si>
  <si>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</si>
  <si>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</si>
  <si>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</si>
  <si>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</si>
  <si>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</si>
  <si>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</si>
  <si>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</si>
  <si>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</si>
  <si>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</si>
  <si>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</si>
  <si>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</si>
  <si>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</si>
  <si>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</si>
  <si>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</si>
  <si>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</si>
  <si>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</si>
  <si>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</si>
  <si>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</si>
  <si>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</si>
  <si>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</si>
  <si>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</si>
  <si>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</si>
  <si>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</si>
  <si>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</si>
  <si>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</si>
  <si>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</si>
  <si>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</si>
  <si>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</si>
  <si>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</si>
  <si>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</si>
  <si>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</si>
  <si>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</si>
  <si>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</si>
  <si>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</si>
  <si>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</si>
  <si>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</si>
  <si>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</si>
  <si>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</si>
  <si>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</si>
  <si>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</si>
  <si>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</si>
  <si>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</si>
  <si>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</si>
  <si>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</si>
  <si>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</si>
  <si>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</si>
  <si>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</si>
  <si>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</si>
  <si>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</si>
  <si>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</si>
  <si>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</si>
  <si>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</si>
  <si>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</si>
  <si>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</si>
  <si>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</si>
  <si>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</si>
  <si>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</si>
  <si>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</si>
  <si>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</si>
  <si>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</si>
  <si>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</si>
  <si>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</si>
  <si>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</si>
  <si>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</si>
  <si>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</si>
  <si>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</si>
  <si>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</si>
  <si>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</si>
  <si>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</si>
  <si>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</si>
  <si>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</si>
  <si>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</si>
  <si>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</si>
  <si>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</si>
  <si>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</si>
  <si>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</si>
  <si>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</si>
  <si>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</si>
  <si>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</si>
  <si>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</si>
  <si>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</si>
  <si>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</si>
  <si>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</si>
  <si>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</si>
  <si>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</si>
  <si>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</si>
  <si>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</si>
  <si>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</si>
  <si>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</si>
  <si>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</si>
  <si>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</si>
  <si>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</si>
  <si>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</si>
  <si>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</si>
  <si>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</si>
  <si>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</si>
  <si>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</si>
  <si>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</si>
  <si>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</si>
  <si>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</si>
  <si>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</si>
  <si>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</si>
  <si>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</si>
  <si>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</si>
  <si>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</si>
  <si>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</si>
  <si>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</si>
  <si>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</si>
  <si>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</si>
  <si>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</si>
  <si>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</si>
  <si>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</si>
  <si>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</si>
  <si>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</si>
  <si>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</si>
  <si>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</si>
  <si>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</si>
  <si>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</si>
  <si>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</si>
  <si>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</si>
  <si>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</si>
  <si>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</si>
  <si>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</si>
  <si>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</si>
  <si>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</si>
  <si>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</si>
  <si>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</si>
  <si>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</si>
  <si>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</si>
  <si>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</si>
  <si>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</si>
  <si>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</si>
  <si>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</si>
  <si>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</si>
  <si>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</si>
  <si>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</si>
  <si>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</si>
  <si>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</si>
  <si>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</si>
  <si>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</si>
  <si>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</si>
  <si>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</si>
  <si>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</si>
  <si>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</si>
  <si>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</si>
  <si>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</si>
  <si>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</si>
  <si>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</si>
  <si>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</si>
  <si>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</si>
  <si>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</si>
  <si>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</si>
  <si>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</si>
  <si>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</si>
  <si>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</si>
  <si>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</si>
  <si>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</si>
  <si>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</si>
  <si>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</si>
  <si>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</si>
  <si>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</si>
  <si>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</si>
  <si>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</si>
  <si>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</si>
  <si>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</si>
  <si>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</si>
  <si>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</si>
  <si>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</si>
  <si>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</si>
  <si>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</si>
  <si>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</si>
  <si>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</si>
  <si>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</si>
  <si>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</si>
  <si>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</si>
  <si>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</si>
  <si>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</si>
  <si>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</si>
  <si>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</si>
  <si>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</si>
  <si>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</si>
  <si>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</si>
  <si>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</si>
  <si>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</si>
  <si>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</si>
  <si>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</si>
  <si>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</si>
  <si>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</si>
  <si>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</si>
  <si>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</si>
  <si>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</si>
  <si>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</si>
  <si>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</si>
  <si>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</si>
  <si>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</si>
  <si>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</si>
  <si>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</si>
  <si>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</si>
  <si>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</si>
  <si>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</si>
  <si>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</si>
  <si>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</si>
  <si>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</si>
  <si>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</si>
  <si>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</si>
  <si>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</si>
  <si>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</si>
  <si>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</si>
  <si>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</si>
  <si>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</si>
  <si>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</si>
  <si>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</si>
  <si>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</si>
  <si>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</si>
  <si>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</si>
  <si>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</si>
  <si>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</si>
  <si>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</si>
  <si>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</si>
  <si>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</si>
  <si>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</si>
  <si>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</si>
  <si>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</si>
  <si>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</si>
  <si>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</si>
  <si>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</si>
  <si>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</si>
  <si>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</si>
  <si>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</si>
  <si>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</si>
  <si>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</si>
  <si>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</si>
  <si>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</si>
  <si>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</si>
  <si>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</si>
  <si>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</si>
  <si>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</si>
  <si>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</si>
  <si>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</si>
  <si>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</si>
  <si>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</si>
  <si>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</si>
  <si>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</si>
  <si>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</si>
  <si>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</si>
  <si>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</si>
  <si>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</si>
  <si>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</si>
  <si>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</si>
  <si>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</si>
  <si>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</si>
  <si>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</si>
  <si>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</si>
  <si>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</si>
  <si>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</si>
  <si>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</si>
  <si>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</si>
  <si>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</si>
  <si>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</si>
  <si>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</si>
  <si>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</si>
  <si>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</si>
  <si>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</si>
  <si>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</si>
  <si>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</si>
  <si>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</si>
  <si>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</si>
  <si>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</si>
  <si>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</si>
  <si>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</si>
  <si>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</si>
  <si>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</si>
  <si>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</si>
  <si>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</si>
  <si>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</si>
  <si>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</si>
  <si>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</si>
  <si>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</si>
  <si>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</si>
  <si>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</si>
  <si>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</si>
  <si>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</si>
  <si>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</si>
  <si>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</si>
  <si>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</si>
  <si>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</si>
  <si>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</si>
  <si>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</si>
  <si>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</si>
  <si>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</si>
  <si>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</si>
  <si>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</si>
  <si>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</si>
  <si>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</si>
  <si>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</si>
  <si>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</si>
  <si>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</si>
  <si>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</si>
  <si>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</si>
  <si>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</si>
  <si>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</si>
  <si>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</si>
  <si>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</si>
  <si>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</si>
  <si>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</si>
  <si>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</si>
  <si>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</si>
  <si>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</si>
  <si>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</si>
  <si>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</si>
  <si>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</si>
  <si>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</si>
  <si>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</si>
  <si>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</si>
  <si>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</si>
  <si>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</si>
  <si>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</si>
  <si>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</si>
  <si>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</si>
  <si>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</si>
  <si>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</si>
  <si>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</si>
  <si>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</si>
  <si>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</si>
  <si>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</si>
  <si>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</si>
  <si>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</si>
  <si>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</si>
  <si>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</si>
  <si>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</si>
  <si>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</si>
  <si>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</si>
  <si>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</si>
  <si>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</si>
  <si>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</si>
  <si>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</si>
  <si>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</si>
  <si>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</si>
  <si>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</si>
  <si>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</si>
  <si>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</si>
  <si>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</si>
  <si>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</si>
  <si>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</si>
  <si>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</si>
  <si>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</si>
  <si>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</si>
  <si>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</si>
  <si>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</si>
  <si>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</si>
  <si>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</si>
  <si>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</si>
  <si>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</si>
  <si>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</si>
  <si>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</si>
  <si>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</si>
  <si>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</si>
  <si>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</si>
  <si>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</si>
  <si>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</si>
  <si>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</si>
  <si>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</si>
  <si>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</si>
  <si>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</si>
  <si>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</si>
  <si>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</si>
  <si>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</si>
  <si>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</si>
  <si>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</si>
  <si>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</si>
  <si>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</si>
  <si>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</si>
  <si>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</si>
  <si>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</si>
  <si>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</si>
  <si>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</si>
  <si>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</si>
  <si>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</si>
  <si>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</si>
  <si>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</si>
  <si>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</si>
  <si>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</si>
  <si>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</si>
  <si>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</si>
  <si>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</si>
  <si>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</si>
  <si>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</si>
  <si>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</si>
  <si>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</si>
  <si>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</si>
  <si>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</si>
  <si>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</si>
  <si>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</si>
  <si>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</si>
  <si>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</si>
  <si>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</si>
  <si>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</si>
  <si>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</si>
  <si>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</si>
  <si>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</si>
  <si>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</si>
  <si>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</si>
  <si>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</si>
  <si>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</si>
  <si>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</si>
  <si>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</si>
  <si>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</si>
  <si>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</si>
  <si>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</si>
  <si>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</si>
  <si>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</si>
  <si>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</si>
  <si>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</si>
  <si>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</si>
  <si>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</si>
  <si>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</si>
  <si>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</si>
  <si>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</si>
  <si>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</si>
  <si>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</si>
  <si>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</si>
  <si>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</si>
  <si>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</si>
  <si>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</si>
  <si>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</si>
  <si>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</si>
  <si>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</si>
  <si>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</si>
  <si>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</si>
  <si>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</si>
  <si>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</si>
  <si>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</si>
  <si>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</si>
  <si>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</si>
  <si>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</si>
  <si>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</si>
  <si>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</si>
  <si>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</si>
  <si>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</si>
  <si>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</si>
  <si>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</si>
  <si>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</si>
  <si>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</si>
  <si>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</si>
  <si>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</si>
  <si>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</si>
  <si>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</si>
  <si>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</si>
  <si>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</si>
  <si>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</si>
  <si>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</si>
  <si>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</si>
  <si>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</si>
  <si>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</si>
  <si>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</si>
  <si>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</si>
  <si>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</si>
  <si>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</si>
  <si>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</si>
  <si>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</si>
  <si>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</si>
  <si>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</si>
  <si>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</si>
  <si>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</si>
  <si>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</si>
  <si>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</si>
  <si>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</si>
  <si>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</si>
  <si>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</si>
  <si>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</si>
  <si>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</si>
  <si>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</si>
  <si>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</si>
  <si>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</si>
  <si>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</si>
  <si>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</si>
  <si>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</si>
  <si>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</si>
  <si>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</si>
  <si>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</si>
  <si>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</si>
  <si>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</si>
  <si>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</si>
  <si>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</si>
  <si>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</si>
  <si>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</si>
  <si>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</si>
  <si>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</si>
  <si>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</si>
  <si>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</si>
  <si>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</si>
  <si>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</si>
  <si>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</si>
  <si>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</si>
  <si>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</si>
  <si>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</si>
  <si>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</si>
  <si>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</si>
  <si>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</si>
  <si>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</si>
  <si>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</si>
  <si>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</si>
  <si>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</si>
  <si>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</si>
  <si>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</si>
  <si>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</si>
  <si>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</si>
  <si>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</si>
  <si>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</si>
  <si>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</si>
  <si>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</si>
  <si>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</si>
  <si>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</si>
  <si>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</si>
  <si>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</si>
  <si>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</si>
  <si>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</si>
  <si>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</si>
  <si>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</si>
  <si>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</si>
  <si>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</si>
  <si>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</si>
  <si>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</si>
  <si>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</si>
  <si>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</si>
  <si>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</si>
  <si>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</si>
  <si>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</si>
  <si>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</si>
  <si>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</si>
  <si>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</si>
  <si>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</si>
  <si>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</si>
  <si>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</si>
  <si>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</si>
  <si>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</si>
  <si>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</si>
  <si>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</si>
  <si>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</si>
  <si>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</si>
  <si>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</si>
  <si>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</si>
  <si>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</si>
  <si>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</si>
  <si>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</si>
  <si>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</si>
  <si>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</si>
  <si>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</si>
  <si>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</si>
  <si>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</si>
  <si>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</si>
  <si>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</si>
  <si>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</si>
  <si>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</si>
  <si>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</si>
  <si>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</si>
  <si>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</si>
  <si>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</si>
  <si>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</si>
  <si>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</si>
  <si>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</si>
  <si>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</si>
  <si>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</si>
  <si>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</si>
  <si>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</si>
  <si>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</si>
  <si>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</si>
  <si>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</si>
  <si>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</si>
  <si>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</si>
  <si>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</si>
  <si>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</si>
  <si>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</si>
  <si>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</si>
  <si>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</si>
  <si>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</si>
  <si>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</si>
  <si>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</si>
  <si>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</si>
  <si>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</si>
  <si>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</si>
  <si>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</si>
  <si>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</si>
  <si>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</si>
  <si>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</si>
  <si>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</si>
  <si>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</si>
  <si>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</si>
  <si>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</si>
  <si>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</si>
  <si>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</si>
  <si>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</si>
  <si>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</si>
  <si>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</si>
  <si>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</si>
  <si>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</si>
  <si>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</si>
  <si>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</si>
  <si>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</si>
  <si>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</si>
  <si>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</si>
  <si>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</si>
  <si>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</si>
  <si>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</si>
  <si>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</si>
  <si>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</si>
  <si>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</si>
  <si>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</si>
  <si>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</si>
  <si>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</si>
  <si>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</si>
  <si>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</si>
  <si>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</si>
  <si>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</si>
  <si>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</si>
  <si>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</si>
  <si>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</si>
  <si>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</si>
  <si>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</si>
  <si>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</si>
  <si>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</si>
  <si>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</si>
  <si>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</si>
  <si>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</si>
  <si>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</si>
  <si>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</si>
  <si>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</si>
  <si>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</si>
  <si>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</si>
  <si>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</si>
  <si>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</si>
  <si>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</si>
  <si>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</si>
  <si>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</si>
  <si>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</si>
  <si>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</si>
  <si>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</si>
  <si>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</si>
  <si>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</si>
  <si>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</si>
  <si>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</si>
  <si>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</si>
  <si>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</si>
  <si>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</si>
  <si>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</si>
  <si>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</si>
  <si>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</si>
  <si>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</si>
  <si>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</si>
  <si>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</si>
  <si>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</si>
  <si>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</si>
  <si>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</si>
  <si>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</si>
  <si>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</si>
  <si>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</si>
  <si>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</si>
  <si>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</si>
  <si>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</si>
  <si>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</si>
  <si>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</si>
  <si>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</si>
  <si>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</si>
  <si>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</si>
  <si>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</si>
  <si>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</si>
  <si>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</si>
  <si>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</si>
  <si>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</si>
  <si>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</si>
  <si>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</si>
  <si>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</si>
  <si>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</si>
  <si>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</si>
  <si>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</si>
  <si>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</si>
  <si>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</si>
  <si>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</si>
  <si>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</si>
  <si>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</si>
  <si>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</si>
  <si>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</si>
  <si>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</si>
  <si>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</si>
  <si>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</si>
  <si>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</si>
  <si>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</si>
  <si>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</si>
  <si>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</si>
  <si>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</si>
  <si>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</si>
  <si>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</si>
  <si>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</si>
  <si>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</si>
  <si>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</si>
  <si>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</si>
  <si>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</si>
  <si>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</si>
  <si>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</si>
  <si>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</si>
  <si>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</si>
  <si>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</si>
  <si>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</si>
  <si>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</si>
  <si>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</si>
  <si>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</si>
  <si>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</si>
  <si>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</si>
  <si>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</si>
  <si>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</si>
  <si>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</si>
  <si>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</si>
  <si>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</si>
  <si>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</si>
  <si>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</si>
  <si>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</si>
  <si>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</si>
  <si>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</si>
  <si>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</si>
  <si>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</si>
  <si>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</si>
  <si>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</si>
  <si>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</si>
  <si>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</si>
  <si>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</si>
  <si>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</si>
  <si>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</si>
  <si>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</si>
  <si>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</si>
  <si>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</si>
  <si>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</si>
  <si>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</si>
  <si>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</si>
  <si>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</si>
  <si>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</si>
  <si>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</si>
  <si>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</si>
  <si>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</si>
  <si>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</si>
  <si>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</si>
  <si>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</si>
  <si>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</si>
  <si>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</si>
  <si>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</si>
  <si>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</si>
  <si>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</si>
  <si>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</si>
  <si>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</si>
  <si>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</si>
  <si>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</si>
  <si>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</si>
  <si>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</si>
  <si>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</si>
  <si>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</si>
  <si>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</si>
  <si>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</si>
  <si>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</si>
  <si>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</si>
  <si>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</si>
  <si>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</si>
  <si>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</si>
  <si>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</si>
  <si>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</si>
  <si>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</si>
  <si>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</si>
  <si>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</si>
  <si>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</si>
  <si>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</si>
  <si>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</si>
  <si>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</si>
  <si>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</si>
  <si>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</si>
  <si>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</si>
  <si>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</si>
  <si>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</si>
  <si>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</si>
  <si>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</si>
  <si>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</si>
  <si>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</si>
  <si>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</si>
  <si>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</si>
  <si>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</si>
  <si>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</si>
  <si>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</si>
  <si>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</si>
  <si>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</si>
  <si>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</si>
  <si>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</si>
  <si>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</si>
  <si>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</si>
  <si>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</si>
  <si>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</si>
  <si>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</si>
  <si>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</si>
  <si>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</si>
  <si>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</si>
  <si>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</si>
  <si>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</si>
  <si>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</si>
  <si>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</si>
  <si>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</si>
  <si>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</si>
  <si>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</si>
  <si>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</si>
  <si>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</si>
  <si>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</si>
  <si>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</si>
  <si>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</si>
  <si>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</si>
  <si>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</si>
  <si>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</si>
  <si>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</si>
  <si>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</si>
  <si>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</si>
  <si>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</si>
  <si>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</si>
  <si>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</si>
  <si>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</si>
  <si>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</si>
  <si>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</si>
  <si>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</si>
  <si>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</si>
  <si>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</si>
  <si>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</si>
  <si>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</si>
  <si>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</si>
  <si>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</si>
  <si>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</si>
  <si>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</si>
  <si>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</si>
  <si>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</si>
  <si>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</si>
  <si>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</si>
  <si>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</si>
  <si>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</si>
  <si>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</si>
  <si>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</si>
  <si>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</si>
  <si>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</si>
  <si>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</si>
  <si>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</si>
  <si>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</si>
  <si>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</si>
  <si>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</si>
  <si>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</si>
  <si>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</si>
  <si>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</si>
  <si>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</si>
  <si>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</si>
  <si>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</si>
  <si>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</si>
  <si>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</si>
  <si>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</si>
  <si>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</si>
  <si>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</si>
  <si>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</si>
  <si>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</si>
  <si>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</si>
  <si>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</si>
  <si>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</si>
  <si>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</si>
  <si>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</si>
  <si>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</si>
  <si>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</si>
  <si>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</si>
  <si>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</si>
  <si>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</si>
  <si>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</si>
  <si>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</si>
  <si>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</si>
  <si>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</si>
  <si>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</si>
  <si>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</si>
  <si>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</si>
  <si>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</si>
  <si>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</si>
  <si>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</si>
  <si>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</si>
  <si>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</si>
  <si>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</si>
  <si>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</si>
  <si>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</si>
  <si>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</si>
  <si>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</si>
  <si>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</si>
  <si>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</si>
  <si>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</si>
  <si>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</si>
  <si>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</si>
  <si>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</si>
  <si>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</si>
  <si>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</si>
  <si>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</si>
  <si>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</si>
  <si>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</si>
  <si>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</si>
  <si>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</si>
  <si>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</si>
  <si>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</si>
  <si>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</si>
  <si>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</si>
  <si>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</si>
  <si>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</si>
  <si>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</si>
  <si>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</si>
  <si>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</si>
  <si>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</si>
  <si>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</si>
  <si>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</si>
  <si>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</si>
  <si>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</si>
  <si>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</si>
  <si>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</si>
  <si>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</si>
  <si>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</si>
  <si>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</si>
  <si>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</si>
  <si>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</si>
  <si>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</si>
  <si>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</si>
  <si>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</si>
  <si>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</si>
  <si>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</si>
  <si>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</si>
  <si>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</si>
  <si>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</si>
  <si>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</si>
  <si>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</si>
  <si>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</si>
  <si>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</si>
  <si>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</si>
  <si>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</si>
  <si>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</si>
  <si>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</si>
  <si>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</si>
  <si>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</si>
  <si>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</si>
  <si>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</si>
  <si>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</si>
  <si>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</si>
  <si>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</si>
  <si>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</si>
  <si>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</si>
  <si>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</si>
  <si>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</si>
  <si>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</si>
  <si>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</si>
  <si>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</si>
  <si>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</si>
  <si>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</si>
  <si>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</si>
  <si>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</si>
  <si>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</si>
  <si>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</si>
  <si>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</si>
  <si>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</si>
  <si>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</si>
  <si>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</si>
  <si>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</si>
  <si>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</si>
  <si>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</si>
  <si>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</si>
  <si>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</si>
  <si>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</si>
  <si>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</si>
  <si>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</si>
  <si>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</si>
  <si>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</si>
  <si>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</si>
  <si>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</si>
  <si>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</si>
  <si>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</si>
  <si>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</si>
  <si>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</si>
  <si>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</si>
  <si>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</si>
  <si>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</si>
  <si>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</si>
  <si>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</si>
  <si>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</si>
  <si>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</si>
  <si>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</si>
  <si>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</si>
  <si>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</si>
  <si>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</si>
  <si>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</si>
  <si>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</si>
  <si>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</si>
  <si>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</si>
  <si>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</si>
  <si>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</si>
  <si>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</si>
  <si>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</si>
  <si>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</si>
  <si>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</si>
  <si>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</si>
  <si>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</si>
  <si>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</si>
  <si>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</si>
  <si>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</si>
  <si>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</si>
  <si>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</si>
  <si>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</si>
  <si>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</si>
  <si>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</si>
  <si>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</si>
  <si>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</si>
  <si>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</si>
  <si>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</si>
  <si>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</si>
  <si>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</si>
  <si>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</si>
  <si>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</si>
  <si>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</si>
  <si>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</si>
  <si>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</si>
  <si>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</si>
  <si>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</si>
  <si>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</si>
  <si>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</si>
  <si>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</si>
  <si>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</si>
  <si>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</si>
  <si>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</si>
  <si>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</si>
  <si>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</si>
  <si>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</si>
  <si>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</si>
  <si>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</si>
  <si>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</si>
  <si>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</si>
  <si>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</si>
  <si>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</si>
  <si>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</si>
  <si>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</si>
  <si>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</si>
  <si>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</si>
  <si>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</si>
  <si>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</si>
  <si>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</si>
  <si>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</si>
  <si>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</si>
  <si>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</si>
  <si>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</si>
  <si>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</si>
  <si>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</si>
  <si>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</si>
  <si>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</si>
  <si>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</si>
  <si>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</si>
  <si>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</si>
  <si>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</si>
  <si>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</si>
  <si>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</si>
  <si>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</si>
  <si>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</si>
  <si>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</si>
  <si>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</si>
  <si>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</si>
  <si>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</si>
  <si>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</si>
  <si>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</si>
  <si>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</si>
  <si>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</si>
  <si>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</si>
  <si>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</si>
  <si>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</si>
  <si>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</si>
  <si>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</si>
  <si>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</si>
  <si>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</si>
  <si>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</si>
  <si>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</si>
  <si>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</si>
  <si>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</si>
  <si>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</si>
  <si>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</si>
  <si>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</si>
  <si>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</si>
  <si>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</si>
  <si>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</si>
  <si>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</si>
  <si>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</si>
  <si>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</si>
  <si>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</si>
  <si>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</si>
  <si>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</si>
  <si>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</si>
  <si>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</si>
  <si>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</si>
  <si>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</si>
  <si>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</si>
  <si>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</si>
  <si>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</si>
  <si>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</si>
  <si>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</si>
  <si>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</si>
  <si>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</si>
  <si>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</si>
  <si>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</si>
  <si>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</si>
  <si>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</si>
  <si>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</si>
  <si>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</si>
  <si>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</si>
  <si>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</si>
  <si>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</si>
  <si>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</si>
  <si>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</si>
  <si>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</si>
  <si>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</si>
  <si>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</si>
  <si>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</si>
  <si>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</si>
  <si>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</si>
  <si>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</si>
  <si>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</si>
  <si>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</si>
  <si>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</si>
  <si>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</si>
  <si>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</si>
  <si>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</si>
  <si>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</si>
  <si>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</si>
  <si>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</si>
  <si>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</si>
  <si>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</si>
  <si>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</si>
  <si>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</si>
  <si>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</si>
  <si>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</si>
  <si>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</si>
  <si>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</si>
  <si>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</si>
  <si>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</si>
  <si>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</si>
  <si>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</si>
  <si>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</si>
  <si>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</si>
  <si>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</si>
  <si>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</si>
  <si>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</si>
  <si>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</si>
  <si>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</si>
  <si>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</si>
  <si>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</si>
  <si>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</si>
  <si>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</si>
  <si>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</si>
  <si>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</si>
  <si>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</si>
  <si>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</si>
  <si>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</si>
  <si>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</si>
  <si>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</si>
  <si>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</si>
  <si>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</si>
  <si>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</si>
  <si>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</si>
  <si>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</si>
  <si>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</si>
  <si>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</si>
  <si>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</si>
  <si>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</si>
  <si>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</si>
  <si>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</si>
  <si>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</si>
  <si>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</si>
  <si>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</si>
  <si>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</si>
  <si>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</si>
  <si>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</si>
  <si>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</si>
  <si>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</si>
  <si>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</si>
  <si>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</si>
  <si>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</si>
  <si>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</si>
  <si>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</si>
  <si>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</si>
  <si>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</si>
  <si>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</si>
  <si>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</si>
  <si>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</si>
  <si>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</si>
  <si>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</si>
  <si>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</si>
  <si>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</si>
  <si>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</si>
  <si>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</si>
  <si>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</si>
  <si>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</si>
  <si>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</si>
  <si>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</si>
  <si>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</si>
  <si>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</si>
  <si>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</si>
  <si>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</si>
  <si>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</si>
  <si>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</si>
  <si>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</si>
  <si>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</si>
  <si>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</si>
  <si>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</si>
  <si>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</si>
  <si>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</si>
  <si>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</si>
  <si>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</si>
  <si>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</si>
  <si>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</si>
  <si>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</si>
  <si>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</si>
  <si>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</si>
  <si>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</si>
  <si>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</si>
  <si>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</si>
  <si>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</si>
  <si>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</si>
  <si>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</si>
  <si>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</si>
  <si>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</si>
  <si>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</si>
  <si>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</si>
  <si>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</si>
  <si>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</si>
  <si>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</si>
  <si>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</si>
  <si>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</si>
  <si>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</si>
  <si>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</si>
  <si>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</si>
  <si>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</si>
  <si>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</si>
  <si>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</si>
  <si>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</si>
  <si>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</si>
  <si>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</si>
  <si>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</si>
  <si>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</si>
  <si>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</si>
  <si>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</si>
  <si>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</si>
  <si>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</si>
  <si>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</si>
  <si>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</si>
  <si>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</si>
  <si>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</si>
  <si>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</si>
  <si>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</si>
  <si>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</si>
  <si>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</si>
  <si>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</si>
  <si>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</si>
  <si>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</si>
  <si>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</si>
  <si>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</si>
  <si>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</si>
  <si>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</si>
  <si>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</si>
  <si>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</si>
  <si>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</si>
  <si>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</si>
  <si>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</si>
  <si>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</si>
  <si>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</si>
  <si>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</si>
  <si>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</si>
  <si>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</si>
  <si>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</si>
  <si>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</si>
  <si>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</si>
  <si>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</si>
  <si>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</si>
  <si>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</si>
  <si>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</si>
  <si>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</si>
  <si>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</si>
  <si>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</si>
  <si>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</si>
  <si>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</si>
  <si>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</si>
  <si>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</si>
  <si>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</si>
  <si>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</si>
  <si>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</si>
  <si>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</si>
  <si>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</si>
  <si>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</si>
  <si>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</si>
  <si>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</si>
  <si>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</si>
  <si>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</si>
  <si>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</si>
  <si>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</si>
  <si>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</si>
  <si>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</si>
  <si>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</si>
  <si>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</si>
  <si>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</si>
  <si>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</si>
  <si>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</si>
  <si>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</si>
  <si>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</si>
  <si>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</si>
  <si>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</si>
  <si>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</si>
  <si>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</si>
  <si>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</si>
  <si>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</si>
  <si>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</si>
  <si>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</si>
  <si>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</si>
  <si>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</si>
  <si>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</si>
  <si>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</si>
  <si>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</si>
  <si>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</si>
  <si>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</si>
  <si>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</si>
  <si>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</si>
  <si>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</si>
  <si>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</si>
  <si>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</si>
  <si>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</si>
  <si>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</si>
  <si>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</si>
  <si>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</si>
  <si>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</si>
  <si>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</si>
  <si>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</si>
  <si>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</si>
  <si>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</si>
  <si>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</si>
  <si>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</si>
  <si>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</si>
  <si>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</si>
  <si>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</si>
  <si>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</si>
  <si>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</si>
  <si>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</si>
  <si>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</si>
  <si>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</si>
  <si>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</si>
  <si>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</si>
  <si>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</si>
  <si>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</si>
  <si>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</si>
  <si>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</si>
  <si>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</si>
  <si>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</si>
  <si>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</si>
  <si>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</si>
  <si>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</si>
  <si>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</si>
  <si>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</si>
  <si>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</si>
  <si>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</si>
  <si>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</si>
  <si>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</si>
  <si>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</si>
  <si>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</si>
  <si>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</si>
  <si>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</si>
  <si>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</si>
  <si>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</si>
  <si>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</si>
  <si>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</si>
  <si>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</si>
  <si>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</si>
  <si>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</si>
  <si>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</si>
  <si>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</si>
  <si>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</si>
  <si>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</si>
  <si>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</si>
  <si>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</si>
  <si>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</si>
  <si>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</si>
  <si>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</si>
  <si>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</si>
  <si>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</si>
  <si>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</si>
  <si>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</si>
  <si>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</si>
  <si>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</si>
  <si>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</si>
  <si>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</si>
  <si>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</si>
  <si>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</si>
  <si>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</si>
  <si>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</si>
  <si>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</si>
  <si>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</si>
  <si>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</si>
  <si>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</si>
  <si>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</si>
  <si>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</si>
  <si>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</si>
  <si>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</si>
  <si>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</si>
  <si>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</si>
  <si>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</si>
  <si>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</si>
  <si>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</si>
  <si>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</si>
  <si>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</si>
  <si>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</si>
  <si>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</si>
  <si>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</si>
  <si>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</si>
  <si>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</si>
  <si>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</si>
  <si>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</si>
  <si>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</si>
  <si>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</si>
  <si>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</si>
  <si>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</si>
  <si>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</si>
  <si>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</si>
  <si>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</si>
  <si>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</si>
  <si>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</si>
  <si>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</si>
  <si>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</si>
  <si>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</si>
  <si>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</si>
  <si>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</si>
  <si>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</si>
  <si>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</si>
  <si>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</si>
  <si>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</si>
  <si>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</si>
  <si>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</si>
  <si>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</si>
  <si>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</si>
  <si>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</si>
  <si>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</si>
  <si>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</si>
  <si>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</si>
  <si>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</si>
  <si>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</si>
  <si>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</si>
  <si>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</si>
  <si>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</si>
  <si>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</si>
  <si>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</si>
  <si>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</si>
  <si>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</si>
  <si>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</si>
  <si>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</si>
  <si>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</si>
  <si>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</si>
  <si>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</si>
  <si>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</si>
  <si>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</si>
  <si>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</si>
  <si>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</si>
  <si>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</si>
  <si>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</si>
  <si>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</si>
  <si>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</si>
  <si>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</si>
  <si>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</si>
  <si>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</si>
  <si>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</si>
  <si>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</si>
  <si>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</si>
  <si>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</si>
  <si>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</si>
  <si>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</si>
  <si>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</si>
  <si>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</si>
  <si>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</si>
  <si>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</si>
  <si>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</si>
  <si>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</si>
  <si>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</si>
  <si>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</si>
  <si>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</si>
  <si>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</si>
  <si>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</si>
  <si>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</si>
  <si>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</si>
  <si>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</si>
  <si>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</si>
  <si>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</si>
  <si>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</si>
  <si>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</si>
  <si>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</si>
  <si>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</si>
  <si>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</si>
  <si>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</si>
  <si>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</si>
  <si>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</si>
  <si>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</si>
  <si>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</si>
  <si>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</si>
  <si>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</si>
  <si>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</si>
  <si>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</si>
  <si>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</si>
  <si>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</si>
  <si>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</si>
  <si>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</si>
  <si>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</si>
  <si>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</si>
  <si>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</si>
  <si>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</si>
  <si>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</si>
  <si>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</si>
  <si>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</si>
  <si>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</si>
  <si>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</si>
  <si>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</si>
  <si>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</si>
  <si>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</si>
  <si>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</si>
  <si>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</si>
  <si>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</si>
  <si>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</si>
  <si>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</si>
  <si>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</si>
  <si>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</si>
  <si>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</si>
  <si>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</si>
  <si>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</si>
  <si>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</si>
  <si>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</si>
  <si>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</si>
  <si>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</si>
  <si>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</si>
  <si>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</si>
  <si>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</si>
  <si>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</si>
  <si>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</si>
  <si>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</si>
  <si>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</si>
  <si>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</si>
  <si>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</si>
  <si>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</si>
  <si>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</si>
  <si>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</si>
  <si>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</si>
  <si>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</si>
  <si>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</si>
  <si>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</si>
  <si>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</si>
  <si>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</si>
  <si>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</si>
  <si>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</si>
  <si>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</si>
  <si>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</si>
  <si>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</si>
  <si>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</si>
  <si>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</si>
  <si>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</si>
  <si>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</si>
  <si>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</si>
  <si>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</si>
  <si>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</si>
  <si>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</si>
  <si>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</si>
  <si>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</si>
  <si>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</si>
  <si>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</si>
  <si>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</si>
  <si>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</si>
  <si>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</si>
  <si>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</si>
  <si>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</si>
  <si>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</si>
  <si>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</si>
  <si>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</si>
  <si>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</si>
  <si>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</si>
  <si>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</si>
  <si>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</si>
  <si>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</si>
  <si>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</si>
  <si>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</si>
  <si>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</si>
  <si>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</si>
  <si>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</si>
  <si>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</si>
  <si>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</si>
  <si>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</si>
  <si>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</si>
  <si>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</si>
  <si>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</si>
  <si>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</si>
  <si>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</si>
  <si>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</si>
  <si>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</si>
  <si>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</si>
  <si>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</si>
  <si>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</si>
  <si>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</si>
  <si>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</si>
  <si>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</si>
  <si>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</si>
  <si>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</si>
  <si>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</si>
  <si>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</si>
  <si>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</si>
  <si>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</si>
  <si>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</si>
  <si>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</si>
  <si>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</si>
  <si>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</si>
  <si>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</si>
  <si>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</si>
  <si>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</si>
  <si>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</si>
  <si>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</si>
  <si>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</si>
  <si>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</si>
  <si>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</si>
  <si>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</si>
  <si>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</si>
  <si>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</si>
  <si>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</si>
  <si>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</si>
  <si>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</si>
  <si>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</si>
  <si>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</si>
  <si>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</si>
  <si>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</si>
  <si>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</si>
  <si>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</si>
  <si>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</si>
  <si>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</si>
  <si>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</si>
  <si>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</si>
  <si>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</si>
  <si>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</si>
  <si>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</si>
  <si>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</si>
  <si>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</si>
  <si>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</si>
  <si>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</si>
  <si>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</si>
  <si>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</si>
  <si>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</si>
  <si>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</si>
  <si>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</si>
  <si>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</si>
  <si>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</si>
  <si>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</si>
  <si>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</si>
  <si>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</si>
  <si>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</si>
  <si>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</si>
  <si>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</si>
  <si>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</si>
  <si>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</si>
  <si>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</si>
  <si>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</si>
  <si>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</si>
  <si>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</si>
  <si>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</si>
  <si>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</si>
  <si>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</si>
  <si>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</si>
  <si>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</si>
  <si>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</si>
  <si>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</si>
  <si>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</si>
  <si>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</si>
  <si>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</si>
  <si>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</si>
  <si>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</si>
  <si>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</si>
  <si>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</si>
  <si>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</si>
  <si>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</si>
  <si>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</si>
  <si>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</si>
  <si>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</si>
  <si>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</si>
  <si>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</si>
  <si>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</si>
  <si>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</si>
  <si>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</si>
  <si>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</si>
  <si>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</si>
  <si>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</si>
  <si>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</si>
  <si>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</si>
  <si>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</si>
  <si>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</si>
  <si>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</si>
  <si>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</si>
  <si>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</si>
  <si>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</si>
  <si>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</si>
  <si>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</si>
  <si>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</si>
  <si>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</si>
  <si>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</si>
  <si>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</si>
  <si>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</si>
  <si>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</si>
  <si>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</si>
  <si>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</si>
  <si>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</si>
  <si>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</si>
  <si>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</si>
  <si>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</si>
  <si>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</si>
  <si>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</si>
  <si>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</si>
  <si>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</si>
  <si>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</si>
  <si>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</si>
  <si>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</si>
  <si>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</si>
  <si>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</si>
  <si>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</si>
  <si>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</si>
  <si>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</si>
  <si>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</si>
  <si>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</si>
  <si>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</si>
  <si>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</si>
  <si>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</si>
  <si>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</si>
  <si>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</si>
  <si>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</si>
  <si>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</si>
  <si>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</si>
  <si>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</si>
  <si>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</si>
  <si>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</si>
  <si>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</si>
  <si>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</si>
  <si>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</si>
  <si>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</si>
  <si>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</si>
  <si>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</si>
  <si>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</si>
  <si>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</si>
  <si>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</si>
  <si>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</si>
  <si>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</si>
  <si>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</si>
  <si>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</si>
  <si>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</si>
  <si>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</si>
  <si>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</si>
  <si>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</si>
  <si>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</si>
  <si>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</si>
  <si>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</si>
  <si>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</si>
  <si>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</si>
  <si>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</si>
  <si>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</si>
  <si>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</si>
  <si>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</si>
  <si>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</si>
  <si>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</si>
  <si>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</si>
  <si>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</si>
  <si>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</si>
  <si>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</si>
  <si>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</si>
  <si>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</si>
  <si>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</si>
  <si>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</si>
  <si>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</si>
  <si>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</si>
  <si>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</si>
  <si>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</si>
  <si>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</si>
  <si>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</si>
  <si>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</si>
  <si>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</si>
  <si>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</si>
  <si>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</si>
  <si>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</si>
  <si>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</si>
  <si>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</si>
  <si>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</si>
  <si>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</si>
  <si>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</si>
  <si>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</si>
  <si>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</si>
  <si>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</si>
  <si>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</si>
  <si>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</si>
  <si>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</si>
  <si>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</si>
  <si>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</si>
  <si>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</si>
  <si>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</si>
  <si>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</si>
  <si>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</si>
  <si>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</si>
  <si>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</si>
  <si>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</si>
  <si>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</si>
  <si>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</si>
  <si>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</si>
  <si>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</si>
  <si>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</si>
  <si>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</si>
  <si>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</si>
  <si>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</si>
  <si>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</si>
  <si>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</si>
  <si>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</si>
  <si>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</si>
  <si>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</si>
  <si>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</si>
  <si>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</si>
  <si>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</si>
  <si>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</si>
  <si>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</si>
  <si>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</si>
  <si>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</si>
  <si>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</si>
  <si>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</si>
  <si>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</si>
  <si>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</si>
  <si>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</si>
  <si>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</si>
  <si>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</si>
  <si>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</si>
  <si>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</si>
  <si>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</si>
  <si>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</si>
  <si>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</si>
  <si>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</si>
  <si>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</si>
  <si>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</si>
  <si>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</si>
  <si>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</si>
  <si>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</si>
  <si>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</si>
  <si>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</si>
  <si>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</si>
  <si>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</si>
  <si>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</si>
  <si>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</si>
  <si>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</si>
  <si>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</si>
  <si>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</si>
  <si>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</si>
  <si>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</si>
  <si>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</si>
  <si>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</si>
  <si>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</si>
  <si>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</si>
  <si>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</si>
  <si>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</si>
  <si>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</si>
  <si>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</si>
  <si>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</si>
  <si>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</si>
  <si>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</si>
  <si>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</si>
  <si>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</si>
  <si>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</si>
  <si>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</si>
  <si>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</si>
  <si>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</si>
  <si>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</si>
  <si>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</si>
  <si>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</si>
  <si>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</si>
  <si>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</si>
  <si>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</si>
  <si>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</si>
  <si>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</si>
  <si>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</si>
  <si>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</si>
  <si>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</si>
  <si>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</si>
  <si>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</si>
  <si>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</si>
  <si>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</si>
  <si>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</si>
  <si>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</si>
  <si>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</si>
  <si>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</si>
  <si>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</si>
  <si>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</si>
  <si>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</si>
  <si>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</si>
  <si>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</si>
  <si>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</si>
  <si>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</si>
  <si>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</si>
  <si>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</si>
  <si>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</si>
  <si>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</si>
  <si>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</si>
  <si>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</si>
  <si>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</si>
  <si>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</si>
  <si>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</si>
  <si>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</si>
  <si>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</si>
  <si>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</si>
  <si>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</si>
  <si>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</si>
  <si>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</si>
  <si>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</si>
  <si>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</si>
  <si>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</si>
  <si>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</si>
  <si>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</si>
  <si>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</si>
  <si>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</si>
  <si>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</si>
  <si>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</si>
  <si>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</si>
  <si>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</si>
  <si>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</si>
  <si>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</si>
  <si>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</si>
  <si>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</si>
  <si>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</si>
  <si>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</si>
  <si>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</si>
  <si>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</si>
  <si>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</si>
  <si>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</si>
  <si>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</si>
  <si>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</si>
  <si>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</si>
  <si>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</si>
  <si>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</si>
  <si>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</si>
  <si>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</si>
  <si>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</si>
  <si>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</si>
  <si>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</si>
  <si>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</si>
  <si>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</si>
  <si>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</si>
  <si>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</si>
  <si>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</si>
  <si>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</si>
  <si>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</si>
  <si>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</si>
  <si>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</si>
  <si>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</si>
  <si>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</si>
  <si>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</si>
  <si>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</si>
  <si>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</si>
  <si>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</si>
  <si>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</si>
  <si>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</si>
  <si>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</si>
  <si>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</si>
  <si>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</si>
  <si>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</si>
  <si>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</si>
  <si>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</si>
  <si>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</si>
  <si>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</si>
  <si>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</si>
  <si>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</si>
  <si>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</si>
  <si>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</si>
  <si>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</si>
  <si>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</si>
  <si>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</si>
  <si>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</si>
  <si>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</si>
  <si>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</si>
  <si>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</si>
  <si>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</si>
  <si>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</si>
  <si>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</si>
  <si>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</si>
  <si>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</si>
  <si>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</si>
  <si>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</si>
  <si>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</si>
  <si>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</si>
  <si>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</si>
  <si>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</si>
  <si>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</si>
  <si>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</si>
  <si>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</si>
  <si>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</si>
  <si>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</si>
  <si>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</si>
  <si>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</si>
  <si>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</si>
  <si>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</si>
  <si>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</si>
  <si>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</si>
  <si>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</si>
  <si>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</si>
  <si>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</si>
  <si>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</si>
  <si>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</si>
  <si>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</si>
  <si>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</si>
  <si>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</si>
  <si>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</si>
  <si>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</si>
  <si>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</si>
  <si>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</si>
  <si>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</si>
  <si>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</si>
  <si>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</si>
  <si>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</si>
  <si>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</si>
  <si>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</si>
  <si>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</si>
  <si>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</si>
  <si>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</si>
  <si>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</si>
  <si>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</si>
  <si>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</si>
  <si>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</si>
  <si>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</si>
  <si>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</si>
  <si>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</si>
  <si>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</si>
  <si>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</si>
  <si>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</si>
  <si>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</si>
  <si>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</si>
  <si>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</si>
  <si>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</si>
  <si>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</si>
  <si>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</si>
  <si>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</si>
  <si>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</si>
  <si>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</si>
  <si>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</si>
  <si>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</si>
  <si>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</si>
  <si>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</si>
  <si>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</si>
  <si>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</si>
  <si>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</si>
  <si>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</si>
  <si>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</si>
  <si>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</si>
  <si>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</si>
  <si>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</si>
  <si>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</si>
  <si>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</si>
  <si>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</si>
  <si>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</si>
  <si>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</si>
  <si>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</si>
  <si>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</si>
  <si>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</si>
  <si>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</si>
  <si>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</si>
  <si>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</si>
  <si>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</si>
  <si>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</si>
  <si>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</si>
  <si>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</si>
  <si>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</si>
  <si>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</si>
  <si>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</si>
  <si>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</si>
  <si>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</si>
  <si>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</si>
  <si>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</si>
  <si>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</si>
  <si>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</si>
  <si>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</si>
  <si>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</si>
  <si>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</si>
  <si>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</si>
  <si>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</si>
  <si>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</si>
  <si>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</si>
  <si>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</si>
  <si>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</si>
  <si>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</si>
  <si>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</si>
  <si>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</si>
  <si>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</si>
  <si>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</si>
  <si>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</si>
  <si>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</si>
  <si>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</si>
  <si>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</si>
  <si>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</si>
  <si>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</si>
  <si>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</si>
  <si>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</si>
  <si>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</si>
  <si>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</si>
  <si>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</si>
  <si>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</si>
  <si>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</si>
  <si>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</si>
  <si>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</si>
  <si>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</si>
  <si>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</si>
  <si>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</si>
  <si>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</si>
  <si>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</si>
  <si>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</si>
  <si>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</si>
  <si>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</si>
  <si>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</si>
  <si>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</si>
  <si>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</si>
  <si>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</si>
  <si>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</si>
  <si>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</si>
  <si>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</si>
  <si>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</si>
  <si>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</si>
  <si>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</si>
  <si>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</si>
  <si>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</si>
  <si>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</si>
  <si>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</si>
  <si>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</si>
  <si>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</si>
  <si>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</si>
  <si>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</si>
  <si>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</si>
  <si>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</si>
  <si>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</si>
  <si>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</si>
  <si>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</si>
  <si>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</si>
  <si>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</si>
  <si>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</si>
  <si>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</si>
  <si>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</si>
  <si>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</si>
  <si>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</si>
  <si>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</si>
  <si>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</si>
  <si>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</si>
  <si>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</si>
  <si>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</si>
  <si>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</si>
  <si>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</si>
  <si>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</si>
  <si>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</si>
  <si>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</si>
  <si>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</si>
  <si>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</si>
  <si>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</si>
  <si>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</si>
  <si>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</si>
  <si>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</si>
  <si>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</si>
  <si>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</si>
  <si>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</si>
  <si>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</si>
  <si>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</si>
  <si>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</si>
  <si>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</si>
  <si>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</si>
  <si>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</si>
  <si>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</si>
  <si>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</si>
  <si>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</si>
  <si>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</si>
  <si>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</si>
  <si>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</si>
  <si>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</si>
  <si>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</si>
  <si>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</si>
  <si>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</si>
  <si>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</si>
  <si>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</si>
  <si>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</si>
  <si>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</si>
  <si>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</si>
  <si>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</si>
  <si>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</si>
  <si>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</si>
  <si>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</si>
  <si>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</si>
  <si>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</si>
  <si>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</si>
  <si>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</si>
  <si>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</si>
  <si>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</si>
  <si>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</si>
  <si>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</si>
  <si>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</si>
  <si>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</si>
  <si>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</si>
  <si>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</si>
  <si>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</si>
  <si>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</si>
  <si>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</si>
  <si>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</si>
  <si>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</si>
  <si>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</si>
  <si>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</si>
  <si>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</si>
  <si>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</si>
  <si>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</si>
  <si>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</si>
  <si>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</si>
  <si>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</si>
  <si>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</si>
  <si>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</si>
  <si>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</si>
  <si>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</si>
  <si>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</si>
  <si>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</si>
  <si>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</si>
  <si>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</si>
  <si>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</si>
  <si>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</si>
  <si>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</si>
  <si>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</si>
  <si>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</si>
  <si>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</si>
  <si>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</si>
  <si>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</si>
  <si>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</si>
  <si>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</si>
  <si>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</si>
  <si>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</si>
  <si>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</si>
  <si>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</si>
  <si>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</si>
  <si>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</si>
  <si>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</si>
  <si>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</si>
  <si>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</si>
  <si>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</si>
  <si>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</si>
  <si>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</si>
  <si>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</si>
  <si>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</si>
  <si>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</si>
  <si>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</si>
  <si>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</si>
  <si>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</si>
  <si>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</si>
  <si>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</si>
  <si>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</si>
  <si>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</si>
  <si>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</si>
  <si>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</si>
  <si>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</si>
  <si>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</si>
  <si>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</si>
  <si>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</si>
  <si>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</si>
  <si>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</si>
  <si>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</si>
  <si>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</si>
  <si>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</si>
  <si>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</si>
  <si>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</si>
  <si>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</si>
  <si>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</si>
  <si>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</si>
  <si>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</si>
  <si>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</si>
  <si>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</si>
  <si>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</si>
  <si>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</si>
  <si>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</si>
  <si>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</si>
  <si>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</si>
  <si>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</si>
  <si>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</si>
  <si>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</si>
  <si>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</si>
  <si>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</si>
  <si>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</si>
  <si>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</si>
  <si>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</si>
  <si>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</si>
  <si>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</si>
  <si>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</si>
  <si>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</si>
  <si>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</si>
  <si>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</si>
  <si>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</si>
  <si>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</si>
  <si>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</si>
  <si>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</si>
  <si>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</si>
  <si>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</si>
  <si>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</si>
  <si>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</si>
  <si>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</si>
  <si>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</si>
  <si>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</si>
  <si>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</si>
  <si>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</si>
  <si>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</si>
  <si>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</si>
  <si>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</si>
  <si>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</si>
  <si>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</si>
  <si>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</si>
  <si>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</si>
  <si>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</si>
  <si>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</si>
  <si>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</si>
  <si>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</si>
  <si>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</si>
  <si>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</si>
  <si>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</si>
  <si>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</si>
  <si>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</si>
  <si>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</si>
  <si>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</si>
  <si>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</si>
  <si>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</si>
  <si>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</si>
  <si>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</si>
  <si>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</si>
  <si>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</si>
  <si>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</si>
  <si>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</si>
  <si>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</si>
  <si>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</si>
  <si>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</si>
  <si>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</si>
  <si>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</si>
  <si>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</si>
  <si>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</si>
  <si>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</si>
  <si>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</si>
  <si>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</si>
  <si>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</si>
  <si>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</si>
  <si>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</si>
  <si>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</si>
  <si>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</si>
  <si>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</si>
  <si>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</si>
  <si>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</si>
  <si>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</si>
  <si>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</si>
  <si>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</si>
  <si>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</si>
  <si>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</si>
  <si>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</si>
  <si>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</si>
  <si>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</si>
  <si>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</si>
  <si>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</si>
  <si>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</si>
  <si>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</si>
  <si>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</si>
  <si>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</si>
  <si>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</si>
  <si>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</si>
  <si>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</si>
  <si>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</si>
  <si>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</si>
  <si>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</si>
  <si>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</si>
  <si>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</si>
  <si>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</si>
  <si>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</si>
  <si>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</si>
  <si>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</si>
  <si>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</si>
  <si>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</si>
  <si>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</si>
  <si>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</si>
  <si>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</si>
  <si>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</si>
  <si>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</si>
  <si>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</si>
  <si>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</si>
  <si>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</si>
  <si>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</si>
  <si>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</si>
  <si>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</si>
  <si>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</si>
  <si>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</si>
  <si>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</si>
  <si>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</si>
  <si>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</si>
  <si>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</si>
  <si>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</si>
  <si>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</si>
  <si>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</si>
  <si>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</si>
  <si>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</si>
  <si>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</si>
  <si>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</si>
  <si>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</si>
  <si>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</si>
  <si>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</si>
  <si>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</si>
  <si>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</si>
  <si>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</si>
  <si>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</si>
  <si>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</si>
  <si>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</si>
  <si>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</si>
  <si>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</si>
  <si>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</si>
  <si>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</si>
  <si>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</si>
  <si>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</si>
  <si>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</si>
  <si>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</si>
  <si>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</si>
  <si>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</si>
  <si>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</si>
  <si>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</si>
  <si>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</si>
  <si>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</si>
  <si>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</si>
  <si>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</si>
  <si>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</si>
  <si>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</si>
  <si>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</si>
  <si>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</si>
  <si>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</si>
  <si>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</si>
  <si>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</si>
  <si>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</si>
  <si>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</si>
  <si>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</si>
  <si>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</si>
  <si>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</si>
  <si>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</si>
  <si>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</si>
  <si>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</si>
  <si>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</si>
  <si>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</si>
  <si>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</si>
  <si>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</si>
  <si>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</si>
  <si>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</si>
  <si>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</si>
  <si>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</si>
  <si>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</si>
  <si>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</si>
  <si>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</si>
  <si>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</si>
  <si>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</si>
  <si>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</si>
  <si>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</si>
  <si>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</si>
  <si>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</si>
  <si>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</si>
  <si>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</si>
  <si>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</si>
  <si>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</si>
  <si>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</si>
  <si>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</si>
  <si>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</si>
  <si>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</si>
  <si>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</si>
  <si>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</si>
  <si>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</si>
  <si>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</si>
  <si>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</si>
  <si>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</si>
  <si>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</si>
  <si>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</si>
  <si>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</si>
  <si>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</si>
  <si>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</si>
  <si>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</si>
  <si>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</si>
  <si>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</si>
  <si>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</si>
  <si>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</si>
  <si>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</si>
  <si>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</si>
  <si>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</si>
  <si>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</si>
  <si>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</si>
  <si>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</si>
  <si>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</si>
  <si>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</si>
  <si>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</si>
  <si>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</si>
  <si>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</si>
  <si>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</si>
  <si>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</si>
  <si>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</si>
  <si>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</si>
  <si>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</si>
  <si>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</si>
  <si>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</si>
  <si>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</si>
  <si>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</si>
  <si>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</si>
  <si>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</si>
  <si>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</si>
  <si>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</si>
  <si>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</si>
  <si>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</si>
  <si>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</si>
  <si>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</si>
  <si>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</si>
  <si>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</si>
  <si>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</si>
  <si>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</si>
  <si>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</si>
  <si>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</si>
  <si>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</si>
  <si>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</si>
  <si>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</si>
  <si>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</si>
  <si>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</si>
  <si>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</si>
  <si>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</si>
  <si>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</si>
  <si>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</si>
  <si>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</si>
  <si>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</si>
  <si>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</si>
  <si>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</si>
  <si>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</si>
  <si>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</si>
  <si>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</si>
  <si>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</si>
  <si>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</si>
  <si>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</si>
  <si>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</si>
  <si>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</si>
  <si>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</si>
  <si>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</si>
  <si>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</si>
  <si>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</si>
  <si>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</si>
  <si>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</si>
  <si>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</si>
  <si>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</si>
  <si>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</si>
  <si>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</si>
  <si>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</si>
  <si>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</si>
  <si>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</si>
  <si>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</si>
  <si>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</si>
  <si>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</si>
  <si>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</si>
  <si>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</si>
  <si>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</si>
  <si>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</si>
  <si>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</si>
  <si>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</si>
  <si>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</si>
  <si>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</si>
  <si>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</si>
  <si>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</si>
  <si>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</si>
  <si>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</si>
  <si>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</si>
  <si>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</si>
  <si>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</si>
  <si>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</si>
  <si>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</si>
  <si>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</si>
  <si>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</si>
  <si>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</si>
  <si>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</si>
  <si>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</si>
  <si>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</si>
  <si>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</si>
  <si>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</si>
  <si>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</si>
  <si>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</si>
  <si>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</si>
  <si>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</si>
  <si>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</si>
  <si>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</si>
  <si>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</si>
  <si>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</si>
  <si>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</si>
  <si>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</si>
  <si>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</si>
  <si>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</si>
  <si>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</si>
  <si>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</si>
  <si>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</si>
  <si>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</si>
  <si>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</si>
  <si>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</si>
  <si>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</si>
  <si>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</si>
  <si>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</si>
  <si>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</si>
  <si>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</si>
  <si>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</si>
  <si>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</si>
  <si>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</si>
  <si>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</si>
  <si>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</si>
  <si>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</si>
  <si>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</si>
  <si>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</si>
  <si>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</si>
  <si>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</si>
  <si>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</si>
  <si>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</si>
  <si>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</si>
  <si>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</si>
  <si>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</si>
  <si>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</si>
  <si>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</si>
  <si>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</si>
  <si>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</si>
  <si>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</si>
  <si>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</si>
  <si>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</si>
  <si>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</si>
  <si>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</si>
  <si>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</si>
  <si>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</si>
  <si>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</si>
  <si>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</si>
  <si>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</si>
  <si>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</si>
  <si>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</si>
  <si>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</si>
  <si>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</si>
  <si>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</si>
  <si>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</si>
  <si>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</si>
  <si>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</si>
  <si>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</si>
  <si>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</si>
  <si>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</si>
  <si>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</si>
  <si>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</si>
  <si>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</si>
  <si>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</si>
  <si>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</si>
  <si>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</si>
  <si>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</si>
  <si>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</si>
  <si>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</si>
  <si>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</si>
  <si>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</si>
  <si>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</si>
  <si>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</si>
  <si>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</si>
  <si>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</si>
  <si>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</si>
  <si>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</si>
  <si>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</si>
  <si>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</si>
  <si>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</si>
  <si>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</si>
  <si>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</si>
  <si>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</si>
  <si>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</si>
  <si>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</si>
  <si>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</si>
  <si>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</si>
  <si>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</si>
  <si>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</si>
  <si>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</si>
  <si>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</si>
  <si>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</si>
  <si>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</si>
  <si>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</si>
  <si>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</si>
  <si>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</si>
  <si>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</si>
  <si>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</si>
  <si>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</si>
  <si>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</si>
  <si>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</si>
  <si>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</si>
  <si>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</si>
  <si>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</si>
  <si>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</si>
  <si>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</si>
  <si>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</si>
  <si>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</si>
  <si>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</si>
  <si>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</si>
  <si>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</si>
  <si>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</si>
  <si>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</si>
  <si>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</si>
  <si>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</si>
  <si>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</si>
  <si>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</si>
  <si>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</si>
  <si>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</si>
  <si>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</si>
  <si>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</si>
  <si>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</si>
  <si>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</si>
  <si>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</si>
  <si>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</si>
  <si>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</si>
  <si>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</si>
  <si>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</si>
  <si>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</si>
  <si>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</si>
  <si>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</si>
  <si>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</si>
  <si>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</si>
  <si>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</si>
  <si>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</si>
  <si>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</si>
  <si>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</si>
  <si>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</si>
  <si>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</si>
  <si>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</si>
  <si>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</si>
  <si>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</si>
  <si>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</si>
  <si>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</si>
  <si>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</si>
  <si>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</si>
  <si>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</si>
  <si>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</si>
  <si>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</si>
  <si>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</si>
  <si>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</si>
  <si>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</si>
  <si>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</si>
  <si>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</si>
  <si>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</si>
  <si>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</si>
  <si>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</si>
  <si>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</si>
  <si>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</si>
  <si>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</si>
  <si>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</si>
  <si>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</si>
  <si>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</si>
  <si>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</si>
  <si>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</si>
  <si>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</si>
  <si>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</si>
  <si>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</si>
  <si>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</si>
  <si>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</si>
  <si>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</si>
  <si>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</si>
  <si>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</si>
  <si>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</si>
  <si>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</si>
  <si>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</si>
  <si>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</si>
  <si>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</si>
  <si>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</si>
  <si>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</si>
  <si>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</si>
  <si>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</si>
  <si>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</si>
  <si>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</si>
  <si>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</si>
  <si>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</si>
  <si>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</si>
  <si>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</si>
  <si>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</si>
  <si>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</si>
  <si>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</si>
  <si>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</si>
  <si>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</si>
  <si>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</si>
  <si>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</si>
  <si>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</si>
  <si>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</si>
  <si>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</si>
  <si>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</si>
  <si>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</si>
  <si>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</si>
  <si>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</si>
  <si>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</si>
  <si>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</si>
  <si>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</si>
  <si>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</si>
  <si>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</si>
  <si>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</si>
  <si>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</si>
  <si>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</si>
  <si>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</si>
  <si>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</si>
  <si>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</si>
  <si>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</si>
  <si>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</si>
  <si>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</si>
  <si>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</si>
  <si>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</si>
  <si>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</si>
  <si>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</si>
  <si>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</si>
  <si>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</si>
  <si>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</si>
  <si>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</si>
  <si>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</si>
  <si>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</si>
  <si>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</si>
  <si>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</si>
  <si>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</si>
  <si>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</si>
  <si>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</si>
  <si>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</si>
  <si>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</si>
  <si>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</si>
  <si>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</si>
  <si>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</si>
  <si>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</si>
  <si>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</si>
  <si>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</si>
  <si>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</si>
  <si>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</si>
  <si>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</si>
  <si>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</si>
  <si>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</si>
  <si>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</si>
  <si>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</si>
  <si>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</si>
  <si>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</si>
  <si>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</si>
  <si>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</si>
  <si>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</si>
  <si>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</si>
  <si>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</si>
  <si>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</si>
  <si>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</si>
  <si>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</si>
  <si>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</si>
  <si>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</si>
  <si>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</si>
  <si>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</si>
  <si>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</si>
  <si>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</si>
  <si>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</si>
  <si>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</si>
  <si>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</si>
  <si>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</si>
  <si>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</si>
  <si>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</si>
  <si>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</si>
  <si>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</si>
  <si>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</si>
  <si>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</si>
  <si>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</si>
  <si>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</si>
  <si>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</si>
  <si>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</si>
  <si>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</si>
  <si>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</si>
  <si>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</si>
  <si>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</si>
  <si>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</si>
  <si>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</si>
  <si>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</si>
  <si>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</si>
  <si>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</si>
  <si>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</si>
  <si>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</si>
  <si>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</si>
  <si>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</si>
  <si>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</si>
  <si>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</si>
  <si>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</si>
  <si>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</si>
  <si>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</si>
  <si>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</si>
  <si>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</si>
  <si>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</si>
  <si>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</si>
  <si>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</si>
  <si>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</si>
  <si>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</si>
  <si>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</si>
  <si>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</si>
  <si>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</si>
  <si>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</si>
  <si>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</si>
  <si>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</si>
  <si>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</si>
  <si>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</si>
  <si>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</si>
  <si>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</si>
  <si>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</si>
  <si>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</si>
  <si>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</si>
  <si>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</si>
  <si>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</si>
  <si>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</si>
  <si>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</si>
  <si>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</si>
  <si>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</si>
  <si>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</si>
  <si>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</si>
  <si>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</si>
  <si>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</si>
  <si>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</si>
  <si>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</si>
  <si>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</si>
  <si>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</si>
  <si>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</si>
  <si>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</si>
  <si>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</si>
  <si>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</si>
  <si>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</si>
  <si>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</si>
  <si>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</si>
  <si>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</si>
  <si>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</si>
  <si>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</si>
  <si>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</si>
  <si>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</si>
  <si>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</si>
  <si>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</si>
  <si>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</si>
  <si>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</si>
  <si>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</si>
  <si>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</si>
  <si>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</si>
  <si>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</si>
  <si>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</si>
  <si>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</si>
  <si>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</si>
  <si>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</si>
  <si>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</si>
  <si>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</si>
  <si>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</si>
  <si>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</si>
  <si>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</si>
  <si>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</si>
  <si>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</si>
  <si>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</si>
  <si>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</si>
  <si>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</si>
  <si>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</si>
  <si>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</si>
  <si>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</si>
  <si>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</si>
  <si>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</si>
  <si>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</si>
  <si>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</si>
  <si>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</si>
  <si>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</si>
  <si>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</si>
  <si>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</si>
  <si>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</si>
  <si>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</si>
  <si>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</si>
  <si>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</si>
  <si>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</si>
  <si>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</si>
  <si>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</si>
  <si>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</si>
  <si>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</si>
  <si>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</si>
  <si>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</si>
  <si>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</si>
  <si>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</si>
  <si>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</si>
  <si>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</si>
  <si>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</si>
  <si>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</si>
  <si>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</si>
  <si>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</si>
  <si>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</si>
  <si>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</si>
  <si>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</si>
  <si>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</si>
  <si>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</si>
  <si>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</si>
  <si>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</si>
  <si>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</si>
  <si>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</si>
  <si>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</si>
  <si>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</si>
  <si>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</si>
  <si>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</si>
  <si>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</si>
  <si>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</si>
  <si>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</si>
  <si>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</si>
  <si>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</si>
  <si>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</si>
  <si>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</si>
  <si>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</si>
  <si>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</si>
  <si>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</si>
  <si>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</si>
  <si>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</si>
  <si>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</si>
  <si>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</si>
  <si>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</si>
  <si>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</si>
  <si>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</si>
  <si>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</si>
  <si>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</si>
  <si>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</si>
  <si>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</si>
  <si>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</si>
  <si>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</si>
  <si>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</si>
  <si>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</si>
  <si>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</si>
  <si>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</si>
  <si>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</si>
  <si>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</si>
  <si>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</si>
  <si>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</si>
  <si>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</si>
  <si>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</si>
  <si>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</si>
  <si>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</si>
  <si>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</si>
  <si>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</si>
  <si>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</si>
  <si>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</si>
  <si>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</si>
  <si>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</si>
  <si>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</si>
  <si>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</si>
  <si>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</si>
  <si>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</si>
  <si>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</si>
  <si>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</si>
  <si>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</si>
  <si>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</si>
  <si>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</si>
  <si>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</si>
  <si>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</si>
  <si>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</si>
  <si>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</si>
  <si>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</si>
  <si>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</si>
  <si>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</si>
  <si>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</si>
  <si>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</si>
  <si>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</si>
  <si>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</si>
  <si>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</si>
  <si>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</si>
  <si>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</si>
  <si>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</si>
  <si>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</si>
  <si>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</si>
  <si>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</si>
  <si>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</si>
  <si>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</si>
  <si>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</si>
  <si>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</si>
  <si>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</si>
  <si>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</si>
  <si>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</si>
  <si>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</si>
  <si>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</si>
  <si>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</si>
  <si>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</si>
  <si>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</si>
  <si>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</si>
  <si>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</si>
  <si>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</si>
  <si>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</si>
  <si>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</si>
  <si>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</si>
  <si>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</si>
  <si>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</si>
  <si>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</si>
  <si>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</si>
  <si>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</si>
  <si>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</si>
  <si>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</si>
  <si>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</si>
  <si>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</si>
  <si>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</si>
  <si>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</si>
  <si>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</si>
  <si>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</si>
  <si>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</si>
  <si>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</si>
  <si>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</si>
  <si>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</si>
  <si>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</si>
  <si>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</si>
  <si>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</si>
  <si>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</si>
  <si>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</si>
  <si>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</si>
  <si>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</si>
  <si>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</si>
  <si>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</si>
  <si>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</si>
  <si>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</si>
  <si>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</si>
  <si>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</si>
  <si>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</si>
  <si>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</si>
  <si>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</si>
  <si>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</si>
  <si>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</si>
  <si>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</si>
  <si>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</si>
  <si>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</si>
  <si>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</si>
  <si>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</si>
  <si>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</si>
  <si>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</si>
  <si>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</si>
  <si>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</si>
  <si>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</si>
  <si>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</si>
  <si>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</si>
  <si>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</si>
  <si>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</si>
  <si>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</si>
  <si>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</si>
  <si>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</si>
  <si>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</si>
  <si>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</si>
  <si>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</si>
  <si>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</si>
  <si>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</si>
  <si>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</si>
  <si>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</si>
  <si>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</si>
  <si>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</si>
  <si>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</si>
  <si>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</si>
  <si>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</si>
  <si>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</si>
  <si>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</si>
  <si>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</si>
  <si>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</si>
  <si>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</si>
  <si>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</si>
  <si>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</si>
  <si>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</si>
  <si>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</si>
  <si>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</si>
  <si>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</si>
  <si>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</si>
  <si>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</si>
  <si>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</si>
  <si>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</si>
  <si>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</si>
  <si>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</si>
  <si>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</si>
  <si>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</si>
  <si>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</si>
  <si>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</si>
  <si>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</si>
  <si>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</si>
  <si>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</si>
  <si>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</si>
  <si>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</si>
  <si>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</si>
  <si>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</si>
  <si>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</si>
  <si>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</si>
  <si>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</si>
  <si>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</si>
  <si>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</si>
  <si>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</si>
  <si>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</si>
  <si>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</si>
  <si>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</si>
  <si>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</si>
  <si>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</si>
  <si>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</si>
  <si>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</si>
  <si>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</si>
  <si>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</si>
  <si>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</si>
  <si>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</si>
  <si>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</si>
  <si>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</si>
  <si>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</si>
  <si>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</si>
  <si>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</si>
  <si>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</si>
  <si>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</si>
  <si>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</si>
  <si>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</si>
  <si>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</si>
  <si>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</si>
  <si>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</si>
  <si>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</si>
  <si>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</si>
  <si>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</si>
  <si>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</si>
  <si>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</si>
  <si>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</si>
  <si>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</si>
  <si>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</si>
  <si>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</si>
  <si>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</si>
  <si>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</si>
  <si>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</si>
  <si>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</si>
  <si>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</si>
  <si>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</si>
  <si>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</si>
  <si>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</si>
  <si>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</si>
  <si>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</si>
  <si>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</si>
  <si>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</si>
  <si>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</si>
  <si>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</si>
  <si>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</si>
  <si>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</si>
  <si>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</si>
  <si>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</si>
  <si>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</si>
  <si>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</si>
  <si>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</si>
  <si>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</si>
  <si>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</si>
  <si>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</si>
  <si>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</si>
  <si>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</si>
  <si>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</si>
  <si>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</si>
  <si>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</si>
  <si>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</si>
  <si>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</si>
  <si>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</si>
  <si>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</si>
  <si>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</si>
  <si>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</si>
  <si>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</si>
  <si>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</si>
  <si>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</si>
  <si>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</si>
  <si>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</si>
  <si>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</si>
  <si>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</si>
  <si>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</si>
  <si>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</si>
  <si>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</si>
  <si>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</si>
  <si>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</si>
  <si>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</si>
  <si>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</si>
  <si>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</si>
  <si>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</si>
  <si>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</si>
  <si>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</si>
  <si>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</si>
  <si>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</si>
  <si>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</si>
  <si>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</si>
  <si>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</si>
  <si>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</si>
  <si>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</si>
  <si>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</si>
  <si>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</si>
  <si>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</si>
  <si>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</si>
  <si>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</si>
  <si>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</si>
  <si>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</si>
  <si>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</si>
  <si>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</si>
  <si>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</si>
  <si>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</si>
  <si>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</si>
  <si>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</si>
  <si>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</si>
  <si>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</si>
  <si>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</si>
  <si>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</si>
  <si>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</si>
  <si>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</si>
  <si>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</si>
  <si>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</si>
  <si>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</si>
  <si>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</si>
  <si>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</si>
  <si>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</si>
  <si>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</si>
  <si>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</si>
  <si>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</si>
  <si>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</si>
  <si>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</si>
  <si>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</si>
  <si>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</si>
  <si>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</si>
  <si>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</si>
  <si>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</si>
  <si>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</si>
  <si>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</si>
  <si>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</si>
  <si>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</si>
  <si>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</si>
  <si>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</si>
  <si>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</si>
  <si>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</si>
  <si>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</si>
  <si>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</si>
  <si>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</si>
  <si>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</si>
  <si>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</si>
  <si>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</si>
  <si>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</si>
  <si>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</si>
  <si>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</si>
  <si>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</si>
  <si>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</si>
  <si>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</si>
  <si>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</si>
  <si>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</si>
  <si>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</si>
  <si>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</si>
  <si>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</si>
  <si>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</si>
  <si>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</si>
  <si>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</si>
  <si>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</si>
  <si>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</si>
  <si>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</si>
  <si>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</si>
  <si>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</si>
  <si>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</si>
  <si>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</si>
  <si>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</si>
  <si>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</si>
  <si>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</si>
  <si>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</si>
  <si>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</si>
  <si>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</si>
  <si>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</si>
  <si>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</si>
  <si>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</si>
  <si>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</si>
  <si>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</si>
  <si>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</si>
  <si>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</si>
  <si>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</si>
  <si>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</si>
  <si>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</si>
  <si>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</si>
  <si>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</si>
  <si>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</si>
  <si>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</si>
  <si>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</si>
  <si>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</si>
  <si>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</si>
  <si>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</si>
  <si>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</si>
  <si>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</si>
  <si>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</si>
  <si>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</si>
  <si>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</si>
  <si>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</si>
  <si>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</si>
  <si>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</si>
  <si>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</si>
  <si>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</si>
  <si>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</si>
  <si>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</si>
  <si>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</si>
  <si>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</si>
  <si>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</si>
  <si>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</si>
  <si>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</si>
  <si>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</si>
  <si>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</si>
  <si>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</si>
  <si>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</si>
  <si>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</si>
  <si>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</si>
  <si>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</si>
  <si>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</si>
  <si>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</si>
  <si>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</si>
  <si>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</si>
  <si>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</si>
  <si>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</si>
  <si>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</si>
  <si>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</si>
  <si>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</si>
  <si>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</si>
  <si>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</si>
  <si>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</si>
  <si>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</si>
  <si>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</si>
  <si>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</si>
  <si>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</si>
  <si>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</si>
  <si>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</si>
  <si>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</si>
  <si>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</si>
  <si>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</si>
  <si>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</si>
  <si>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</si>
  <si>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</si>
  <si>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</si>
  <si>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</si>
  <si>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</si>
  <si>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</si>
  <si>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</si>
  <si>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</si>
  <si>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</si>
  <si>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</si>
  <si>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</si>
  <si>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</si>
  <si>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</si>
  <si>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</si>
  <si>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</si>
  <si>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</si>
  <si>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</si>
  <si>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</si>
  <si>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</si>
  <si>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</si>
  <si>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</si>
  <si>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</si>
  <si>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</si>
  <si>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</si>
  <si>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</si>
  <si>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</si>
  <si>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</si>
  <si>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</si>
  <si>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</si>
  <si>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</si>
  <si>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</si>
  <si>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</si>
  <si>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</si>
  <si>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</si>
  <si>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</si>
  <si>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</si>
  <si>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</si>
  <si>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</si>
  <si>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</si>
  <si>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</si>
  <si>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</si>
  <si>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</si>
  <si>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</si>
  <si>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</si>
  <si>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</si>
  <si>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</si>
  <si>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</si>
  <si>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</si>
  <si>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</si>
  <si>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</si>
  <si>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</si>
  <si>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</si>
  <si>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</si>
  <si>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</si>
  <si>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</si>
  <si>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</si>
  <si>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</si>
  <si>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</si>
  <si>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</si>
  <si>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</si>
  <si>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</si>
  <si>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</si>
  <si>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</si>
  <si>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</si>
  <si>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</si>
  <si>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</si>
  <si>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</si>
  <si>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</si>
  <si>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</si>
  <si>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</si>
  <si>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</si>
  <si>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</si>
  <si>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</si>
  <si>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</si>
  <si>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</si>
  <si>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</si>
  <si>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</si>
  <si>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</si>
  <si>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</si>
  <si>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</si>
  <si>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</si>
  <si>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</si>
  <si>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</si>
  <si>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</si>
  <si>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</si>
  <si>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</si>
  <si>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</si>
  <si>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</si>
  <si>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</si>
  <si>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</si>
  <si>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</si>
  <si>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</si>
  <si>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</si>
  <si>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</si>
  <si>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</si>
  <si>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</si>
  <si>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</si>
  <si>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</si>
  <si>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</si>
  <si>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</si>
  <si>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</si>
  <si>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</si>
  <si>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</si>
  <si>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</si>
  <si>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</si>
  <si>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</si>
  <si>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</si>
  <si>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</si>
  <si>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</si>
  <si>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</si>
  <si>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</si>
  <si>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</si>
  <si>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</si>
  <si>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</si>
  <si>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</si>
  <si>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</si>
  <si>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</si>
  <si>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</si>
  <si>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</si>
  <si>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</si>
  <si>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</si>
  <si>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</si>
  <si>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</si>
  <si>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</si>
  <si>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</si>
  <si>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</si>
  <si>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</si>
  <si>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</si>
  <si>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</si>
  <si>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</si>
  <si>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</si>
  <si>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</si>
  <si>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</si>
  <si>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</si>
  <si>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</si>
  <si>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</si>
  <si>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</si>
  <si>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</si>
  <si>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</si>
  <si>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</si>
  <si>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</si>
  <si>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</si>
  <si>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</si>
  <si>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</si>
  <si>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</si>
  <si>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</si>
  <si>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</si>
  <si>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</si>
  <si>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</si>
  <si>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</si>
  <si>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</si>
  <si>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</si>
  <si>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</si>
  <si>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</si>
  <si>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</si>
  <si>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</si>
  <si>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</si>
  <si>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</si>
  <si>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</si>
  <si>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</si>
  <si>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</si>
  <si>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</si>
  <si>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</si>
  <si>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</si>
  <si>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</si>
  <si>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</si>
  <si>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</si>
  <si>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</si>
  <si>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</si>
  <si>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</si>
  <si>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</si>
  <si>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</si>
  <si>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</si>
  <si>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</si>
  <si>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</si>
  <si>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</si>
  <si>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</si>
  <si>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</si>
  <si>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</si>
  <si>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</si>
  <si>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</si>
  <si>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</si>
  <si>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</si>
  <si>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</si>
  <si>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</si>
  <si>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</si>
  <si>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</si>
  <si>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</si>
  <si>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</si>
  <si>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</si>
  <si>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</si>
  <si>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</si>
  <si>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</si>
  <si>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</si>
  <si>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</si>
  <si>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</si>
  <si>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</si>
  <si>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</si>
  <si>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</si>
  <si>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</si>
  <si>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</si>
  <si>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</si>
  <si>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</si>
  <si>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</si>
  <si>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</si>
  <si>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</si>
  <si>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</si>
  <si>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</si>
  <si>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</si>
  <si>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</si>
  <si>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</si>
  <si>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</si>
  <si>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</si>
  <si>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</si>
  <si>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</si>
  <si>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</si>
  <si>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</si>
  <si>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</si>
  <si>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</si>
  <si>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</si>
  <si>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</si>
  <si>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</si>
  <si>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</si>
  <si>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</si>
  <si>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</si>
  <si>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</si>
  <si>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</si>
  <si>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</si>
  <si>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</si>
  <si>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</si>
  <si>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</si>
  <si>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</si>
  <si>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</si>
  <si>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</si>
  <si>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</si>
  <si>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</si>
  <si>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</si>
  <si>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</si>
  <si>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</si>
  <si>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</si>
  <si>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</si>
  <si>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</si>
  <si>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</si>
  <si>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</si>
  <si>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</si>
  <si>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</si>
  <si>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</si>
  <si>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</si>
  <si>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</si>
  <si>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</si>
  <si>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</si>
  <si>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</si>
  <si>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</si>
  <si>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</si>
  <si>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</si>
  <si>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</si>
  <si>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</si>
  <si>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</si>
  <si>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</si>
  <si>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</si>
  <si>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</si>
  <si>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</si>
  <si>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</si>
  <si>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</si>
  <si>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</si>
  <si>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</si>
  <si>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</si>
  <si>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</si>
  <si>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</si>
  <si>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</si>
  <si>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</si>
  <si>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</si>
  <si>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</si>
  <si>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</si>
  <si>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</si>
  <si>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</si>
  <si>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</si>
  <si>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</si>
  <si>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</si>
  <si>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</si>
  <si>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</si>
  <si>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</si>
  <si>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</si>
  <si>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</si>
  <si>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</si>
  <si>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</si>
  <si>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</si>
  <si>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</si>
  <si>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</si>
  <si>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</si>
  <si>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</si>
  <si>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</si>
  <si>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</si>
  <si>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</si>
  <si>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</si>
  <si>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</si>
  <si>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</si>
  <si>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</si>
  <si>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</si>
  <si>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</si>
  <si>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</si>
  <si>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</si>
  <si>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</si>
  <si>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</si>
  <si>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</si>
  <si>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</si>
  <si>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</si>
  <si>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</si>
  <si>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</si>
  <si>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</si>
  <si>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</si>
  <si>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</si>
  <si>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</si>
  <si>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</si>
  <si>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</si>
  <si>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</si>
  <si>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</si>
  <si>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</si>
  <si>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</si>
  <si>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</si>
  <si>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</si>
  <si>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</si>
  <si>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</si>
  <si>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</si>
  <si>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</si>
  <si>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</si>
  <si>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</si>
  <si>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</si>
  <si>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</si>
  <si>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</si>
  <si>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</si>
  <si>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</si>
  <si>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</si>
  <si>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</si>
  <si>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</si>
  <si>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</si>
  <si>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</si>
  <si>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</si>
  <si>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</si>
  <si>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</si>
  <si>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</si>
  <si>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</si>
  <si>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</si>
  <si>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</si>
  <si>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</si>
  <si>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</si>
  <si>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</si>
  <si>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</si>
  <si>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</si>
  <si>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</si>
  <si>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</si>
  <si>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</si>
  <si>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</si>
  <si>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</si>
  <si>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</si>
  <si>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</si>
  <si>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</si>
  <si>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</si>
  <si>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</si>
  <si>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</si>
  <si>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</si>
  <si>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</si>
  <si>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</si>
  <si>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</si>
  <si>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</si>
  <si>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</si>
  <si>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</si>
  <si>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</si>
  <si>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</si>
  <si>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</si>
  <si>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</si>
  <si>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</si>
  <si>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</si>
  <si>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</si>
  <si>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</si>
  <si>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</si>
  <si>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</si>
  <si>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</si>
  <si>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</si>
  <si>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</si>
  <si>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</si>
  <si>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</si>
  <si>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</si>
  <si>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</si>
  <si>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</si>
  <si>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</si>
  <si>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</si>
  <si>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</si>
  <si>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</si>
  <si>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</si>
  <si>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</si>
  <si>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</si>
  <si>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</si>
  <si>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</si>
  <si>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</si>
  <si>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</si>
  <si>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</si>
  <si>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</si>
  <si>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</si>
  <si>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</si>
  <si>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</si>
  <si>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</si>
  <si>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</si>
  <si>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</si>
  <si>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</si>
  <si>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</si>
  <si>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</si>
  <si>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</si>
  <si>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</si>
  <si>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</si>
  <si>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</si>
  <si>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</si>
  <si>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</si>
  <si>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</si>
  <si>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</si>
  <si>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</si>
  <si>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</si>
  <si>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</si>
  <si>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</si>
  <si>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</si>
  <si>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</si>
  <si>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</si>
  <si>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</si>
  <si>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</si>
  <si>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</si>
  <si>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</si>
  <si>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</si>
  <si>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</si>
  <si>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</si>
  <si>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</si>
  <si>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</si>
  <si>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</si>
  <si>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</si>
  <si>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</si>
  <si>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</si>
  <si>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</si>
  <si>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</si>
  <si>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</si>
  <si>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</si>
  <si>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</si>
  <si>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</si>
  <si>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</si>
  <si>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</si>
  <si>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</si>
  <si>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</si>
  <si>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</si>
  <si>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</si>
  <si>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</si>
  <si>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</si>
  <si>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</si>
  <si>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</si>
  <si>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</si>
  <si>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</si>
  <si>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</si>
  <si>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</si>
  <si>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</si>
  <si>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</si>
  <si>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</si>
  <si>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</si>
  <si>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</si>
  <si>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</si>
  <si>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</si>
  <si>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</si>
  <si>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</si>
  <si>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</si>
  <si>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</si>
  <si>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</si>
  <si>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</si>
  <si>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</si>
  <si>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</si>
  <si>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</si>
  <si>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</si>
  <si>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</si>
  <si>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</si>
  <si>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</si>
  <si>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</si>
  <si>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</si>
  <si>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</si>
  <si>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</si>
  <si>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</si>
  <si>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</si>
  <si>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</si>
  <si>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</si>
  <si>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</si>
  <si>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</si>
  <si>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</si>
  <si>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</si>
  <si>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</si>
  <si>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</si>
  <si>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</si>
  <si>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</si>
  <si>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</si>
  <si>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</si>
  <si>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</si>
  <si>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</si>
  <si>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</si>
  <si>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</si>
  <si>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</si>
  <si>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</si>
  <si>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</si>
  <si>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</si>
  <si>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</si>
  <si>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</si>
  <si>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</si>
  <si>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</si>
  <si>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</si>
  <si>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</si>
  <si>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</si>
  <si>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</si>
  <si>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</si>
  <si>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</si>
  <si>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</si>
  <si>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</si>
  <si>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</si>
  <si>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</si>
  <si>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</si>
  <si>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</si>
  <si>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</si>
  <si>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</si>
  <si>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</si>
  <si>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</si>
  <si>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</si>
  <si>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</si>
  <si>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</si>
  <si>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</si>
  <si>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</si>
  <si>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</si>
  <si>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</si>
  <si>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</si>
  <si>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</si>
  <si>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</si>
  <si>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</si>
  <si>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</si>
  <si>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</si>
  <si>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</si>
  <si>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</si>
  <si>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</si>
  <si>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</si>
  <si>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</si>
  <si>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</si>
  <si>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</si>
  <si>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</si>
  <si>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</si>
  <si>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</si>
  <si>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</si>
  <si>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</si>
  <si>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</si>
  <si>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</si>
  <si>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</si>
  <si>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</si>
  <si>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</si>
  <si>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</si>
  <si>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</si>
  <si>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</si>
  <si>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</si>
  <si>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</si>
  <si>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</si>
  <si>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</si>
  <si>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</si>
  <si>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</si>
  <si>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</si>
  <si>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</si>
  <si>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</si>
  <si>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</si>
  <si>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</si>
  <si>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</si>
  <si>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</si>
  <si>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</si>
  <si>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</si>
  <si>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</si>
  <si>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</si>
  <si>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</si>
  <si>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</si>
  <si>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</si>
  <si>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</si>
  <si>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</si>
  <si>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</si>
  <si>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</si>
  <si>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</si>
  <si>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</si>
  <si>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</si>
  <si>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</si>
  <si>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</si>
  <si>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</si>
  <si>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</si>
  <si>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</si>
  <si>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</si>
  <si>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</si>
  <si>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</si>
  <si>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</si>
  <si>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</si>
  <si>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</si>
  <si>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</si>
  <si>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</si>
  <si>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</si>
  <si>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</si>
  <si>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</si>
  <si>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</si>
  <si>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</si>
  <si>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</si>
  <si>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</si>
  <si>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</si>
  <si>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</si>
  <si>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</si>
  <si>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</si>
  <si>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</si>
  <si>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</si>
  <si>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</si>
  <si>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</si>
  <si>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</si>
  <si>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</si>
  <si>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</si>
  <si>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</si>
  <si>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</si>
  <si>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</si>
  <si>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</si>
  <si>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</si>
  <si>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</si>
  <si>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</si>
  <si>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</si>
  <si>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</si>
  <si>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</si>
  <si>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</si>
  <si>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</si>
  <si>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</si>
  <si>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</si>
  <si>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</si>
  <si>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</si>
  <si>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</si>
  <si>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</si>
  <si>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</si>
  <si>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</si>
  <si>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</si>
  <si>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</si>
  <si>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</si>
  <si>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</si>
  <si>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</si>
  <si>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</si>
  <si>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</si>
  <si>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</si>
  <si>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</si>
  <si>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</si>
  <si>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</si>
  <si>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</si>
  <si>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</si>
  <si>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</si>
  <si>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</si>
  <si>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</si>
  <si>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</si>
  <si>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</si>
  <si>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</si>
  <si>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</si>
  <si>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</si>
  <si>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</si>
  <si>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</si>
  <si>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</si>
  <si>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</si>
  <si>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</si>
  <si>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</si>
  <si>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</si>
  <si>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</si>
  <si>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</si>
  <si>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</si>
  <si>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</si>
  <si>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</si>
  <si>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</si>
  <si>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</si>
  <si>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</si>
  <si>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</si>
  <si>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</si>
  <si>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</si>
  <si>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</si>
  <si>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</si>
  <si>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</si>
  <si>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</si>
  <si>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</si>
  <si>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</si>
  <si>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</si>
  <si>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</si>
  <si>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</si>
  <si>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</si>
  <si>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</si>
  <si>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</si>
  <si>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</si>
  <si>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</si>
  <si>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</si>
  <si>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</si>
  <si>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</si>
  <si>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</si>
  <si>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</si>
  <si>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</si>
  <si>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</si>
  <si>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</si>
  <si>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</si>
  <si>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</si>
  <si>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</si>
  <si>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</si>
  <si>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</si>
  <si>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</si>
  <si>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</si>
  <si>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</si>
  <si>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</si>
  <si>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</si>
  <si>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</si>
  <si>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</si>
  <si>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</si>
  <si>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</si>
  <si>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</si>
  <si>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</si>
  <si>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</si>
  <si>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</si>
  <si>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</si>
  <si>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</si>
  <si>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</si>
  <si>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</si>
  <si>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</si>
  <si>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</si>
  <si>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</si>
  <si>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</si>
  <si>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</si>
  <si>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</si>
  <si>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</si>
  <si>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</si>
  <si>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</si>
  <si>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</si>
  <si>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</si>
  <si>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</si>
  <si>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</si>
  <si>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</si>
  <si>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</si>
  <si>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</si>
  <si>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</si>
  <si>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</si>
  <si>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</si>
  <si>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</si>
  <si>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</si>
  <si>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</si>
  <si>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</si>
  <si>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</si>
  <si>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</si>
  <si>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</si>
  <si>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</si>
  <si>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</si>
  <si>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</si>
  <si>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</si>
  <si>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</si>
  <si>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</si>
  <si>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</si>
  <si>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</si>
  <si>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</si>
  <si>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</si>
  <si>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</si>
  <si>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</si>
  <si>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</si>
  <si>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</si>
  <si>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</si>
  <si>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</si>
  <si>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</si>
  <si>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</si>
  <si>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</si>
  <si>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</si>
  <si>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</si>
  <si>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</si>
  <si>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</si>
  <si>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</si>
  <si>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</si>
  <si>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</si>
  <si>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</si>
  <si>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</si>
  <si>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</si>
  <si>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</si>
  <si>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</si>
  <si>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</si>
  <si>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</si>
  <si>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</si>
  <si>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</si>
  <si>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</si>
  <si>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</si>
  <si>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</si>
  <si>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</si>
  <si>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</si>
  <si>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</si>
  <si>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</si>
  <si>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</si>
  <si>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</si>
  <si>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</si>
  <si>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</si>
  <si>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</si>
  <si>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</si>
  <si>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</si>
  <si>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</si>
  <si>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</si>
  <si>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</si>
  <si>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</si>
  <si>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</si>
  <si>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</si>
  <si>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</si>
  <si>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</si>
  <si>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</si>
  <si>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</si>
  <si>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</si>
  <si>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</si>
  <si>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</si>
  <si>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</si>
  <si>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</si>
  <si>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</si>
  <si>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</si>
  <si>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</si>
  <si>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</si>
  <si>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</si>
  <si>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</si>
  <si>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</si>
  <si>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</si>
  <si>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</si>
  <si>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</si>
  <si>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</si>
  <si>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</si>
  <si>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</si>
  <si>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</si>
  <si>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</si>
  <si>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</si>
  <si>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</si>
  <si>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</si>
  <si>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</si>
  <si>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</si>
  <si>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</si>
  <si>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</si>
  <si>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</si>
  <si>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</si>
  <si>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</si>
  <si>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</si>
  <si>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</si>
  <si>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</si>
  <si>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</si>
  <si>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</si>
  <si>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</si>
  <si>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</si>
  <si>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</si>
  <si>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</si>
  <si>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</si>
  <si>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</si>
  <si>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</si>
  <si>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</si>
  <si>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</si>
  <si>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</si>
  <si>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</si>
  <si>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</si>
  <si>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</si>
  <si>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</si>
  <si>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</si>
  <si>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</si>
  <si>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</si>
  <si>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</si>
  <si>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</si>
  <si>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</si>
  <si>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</si>
  <si>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</si>
  <si>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</si>
  <si>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</si>
  <si>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</si>
  <si>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</si>
  <si>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</si>
  <si>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</si>
  <si>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</si>
  <si>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</si>
  <si>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</si>
  <si>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</si>
  <si>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</si>
  <si>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</si>
  <si>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</si>
  <si>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</si>
  <si>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</si>
  <si>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</si>
  <si>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</si>
  <si>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</si>
  <si>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</si>
  <si>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</si>
  <si>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</si>
  <si>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</si>
  <si>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</si>
  <si>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</si>
  <si>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</si>
  <si>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</si>
  <si>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</si>
  <si>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</si>
  <si>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</si>
  <si>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</si>
  <si>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</si>
  <si>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</si>
  <si>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</si>
  <si>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</si>
  <si>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</si>
  <si>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</si>
  <si>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</si>
  <si>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</si>
  <si>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</si>
  <si>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</si>
  <si>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</si>
  <si>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</si>
  <si>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</si>
  <si>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</si>
  <si>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</si>
  <si>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</si>
  <si>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</si>
  <si>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</si>
  <si>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</si>
  <si>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</si>
  <si>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</si>
  <si>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</si>
  <si>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</si>
  <si>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</si>
  <si>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</si>
  <si>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</si>
  <si>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</si>
  <si>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</si>
  <si>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</si>
  <si>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</si>
  <si>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</si>
  <si>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</si>
  <si>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</si>
  <si>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</si>
  <si>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</si>
  <si>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</si>
  <si>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</si>
  <si>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</si>
  <si>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</si>
  <si>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</si>
  <si>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</si>
  <si>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</si>
  <si>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</si>
  <si>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</si>
  <si>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</si>
  <si>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</si>
  <si>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</si>
  <si>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</si>
  <si>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</si>
  <si>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</si>
  <si>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</si>
  <si>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</si>
  <si>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</si>
  <si>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</si>
  <si>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</si>
  <si>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</si>
  <si>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</si>
  <si>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</si>
  <si>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</si>
  <si>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</si>
  <si>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</si>
  <si>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</si>
  <si>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</si>
  <si>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</si>
  <si>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</si>
  <si>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</si>
  <si>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</si>
  <si>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</si>
  <si>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</si>
  <si>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</si>
  <si>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</si>
  <si>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</si>
  <si>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</si>
  <si>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</si>
  <si>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</si>
  <si>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</si>
  <si>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</si>
  <si>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</si>
  <si>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</si>
  <si>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</si>
  <si>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</si>
  <si>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</si>
  <si>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</si>
  <si>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</si>
  <si>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</si>
  <si>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</si>
  <si>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</si>
  <si>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</si>
  <si>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</si>
  <si>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</si>
  <si>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</si>
  <si>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</si>
  <si>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</si>
  <si>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</si>
  <si>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</si>
  <si>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</si>
  <si>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</si>
  <si>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</si>
  <si>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</si>
  <si>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</si>
  <si>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</si>
  <si>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</si>
  <si>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</si>
  <si>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</si>
  <si>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</si>
  <si>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</si>
  <si>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</si>
  <si>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</si>
  <si>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</si>
  <si>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</si>
  <si>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</si>
  <si>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</si>
  <si>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</si>
  <si>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</si>
  <si>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</si>
  <si>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</si>
  <si>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</si>
  <si>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</si>
  <si>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</si>
  <si>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</si>
  <si>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</si>
  <si>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</si>
  <si>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</si>
  <si>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</si>
  <si>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</si>
  <si>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</si>
  <si>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</si>
  <si>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</si>
  <si>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</si>
  <si>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</si>
  <si>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</si>
  <si>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</si>
  <si>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</si>
  <si>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</si>
  <si>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</si>
  <si>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</si>
  <si>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</si>
  <si>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</si>
  <si>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</si>
  <si>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</si>
  <si>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</si>
  <si>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</si>
  <si>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</si>
  <si>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</si>
  <si>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</si>
  <si>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</si>
  <si>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</si>
  <si>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</si>
  <si>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</si>
  <si>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</si>
  <si>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</si>
  <si>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</si>
  <si>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</si>
  <si>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</si>
  <si>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</si>
  <si>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</si>
  <si>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</si>
  <si>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</si>
  <si>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</si>
  <si>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</si>
  <si>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</si>
  <si>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</si>
  <si>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</si>
  <si>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</si>
  <si>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</si>
  <si>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</si>
  <si>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</si>
  <si>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</si>
  <si>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</si>
  <si>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</si>
  <si>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</si>
  <si>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</si>
  <si>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</si>
  <si>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</si>
  <si>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</si>
  <si>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</si>
  <si>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</si>
  <si>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</si>
  <si>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</si>
  <si>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</si>
  <si>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</si>
  <si>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</si>
  <si>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</si>
  <si>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</si>
  <si>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</si>
  <si>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</si>
  <si>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</si>
  <si>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</si>
  <si>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</si>
  <si>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</si>
  <si>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</si>
  <si>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</si>
  <si>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</si>
  <si>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</si>
  <si>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</si>
  <si>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</si>
  <si>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</si>
  <si>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</si>
  <si>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</si>
  <si>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</si>
  <si>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</si>
  <si>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</si>
  <si>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</si>
  <si>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</si>
  <si>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</si>
  <si>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</si>
  <si>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</si>
  <si>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</si>
  <si>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</si>
  <si>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</si>
  <si>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</si>
  <si>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</si>
  <si>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</si>
  <si>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</si>
  <si>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</si>
  <si>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</si>
  <si>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</si>
  <si>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</si>
  <si>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</si>
  <si>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</si>
  <si>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</si>
  <si>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</si>
  <si>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</si>
  <si>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</si>
  <si>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</si>
  <si>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</si>
  <si>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</si>
  <si>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</si>
  <si>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</si>
  <si>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</si>
  <si>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</si>
  <si>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</si>
  <si>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</si>
  <si>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</si>
  <si>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</si>
  <si>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</si>
  <si>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</si>
  <si>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</si>
  <si>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</si>
  <si>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</si>
  <si>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</si>
  <si>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</si>
  <si>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</si>
  <si>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</si>
  <si>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</si>
  <si>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</si>
  <si>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</si>
  <si>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</si>
  <si>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</si>
  <si>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</si>
  <si>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</si>
  <si>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</si>
  <si>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</si>
  <si>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</si>
  <si>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</si>
  <si>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</si>
  <si>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</si>
  <si>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</si>
  <si>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</si>
  <si>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</si>
  <si>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</si>
  <si>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</si>
  <si>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</si>
  <si>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</si>
  <si>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</si>
  <si>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</si>
  <si>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</si>
  <si>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</si>
  <si>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</si>
  <si>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</si>
  <si>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</si>
  <si>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</si>
  <si>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</si>
  <si>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</si>
  <si>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</si>
  <si>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</si>
  <si>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</si>
  <si>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</si>
  <si>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</si>
  <si>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</si>
  <si>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</si>
  <si>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</si>
  <si>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</si>
  <si>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</si>
  <si>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</si>
  <si>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</si>
  <si>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</si>
  <si>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</si>
  <si>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</si>
  <si>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</si>
  <si>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</si>
  <si>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</si>
  <si>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</si>
  <si>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</si>
  <si>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</si>
  <si>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</si>
  <si>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</si>
  <si>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</si>
  <si>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</si>
  <si>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</si>
  <si>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</si>
  <si>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</si>
  <si>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</si>
  <si>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</si>
  <si>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</si>
  <si>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</si>
  <si>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</si>
  <si>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</si>
  <si>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</si>
  <si>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</si>
  <si>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</si>
  <si>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</si>
  <si>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</si>
  <si>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</si>
  <si>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</si>
  <si>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</si>
  <si>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</si>
  <si>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</si>
  <si>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</si>
  <si>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</si>
  <si>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</si>
  <si>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</si>
  <si>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</si>
  <si>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</si>
  <si>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</si>
  <si>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</si>
  <si>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</si>
  <si>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</si>
  <si>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</si>
  <si>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</si>
  <si>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</si>
  <si>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</si>
  <si>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</si>
  <si>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</si>
  <si>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</si>
  <si>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</si>
  <si>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</si>
  <si>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</si>
  <si>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</si>
  <si>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</si>
  <si>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</si>
  <si>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</si>
  <si>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</si>
  <si>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</si>
  <si>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</si>
  <si>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</si>
  <si>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</si>
  <si>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</si>
  <si>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</si>
  <si>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</si>
  <si>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</si>
  <si>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</si>
  <si>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</si>
  <si>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</si>
  <si>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</si>
  <si>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</si>
  <si>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</si>
  <si>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</si>
  <si>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</si>
  <si>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</si>
  <si>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</si>
  <si>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</si>
  <si>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</si>
  <si>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</si>
  <si>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</si>
  <si>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</si>
  <si>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</si>
  <si>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</si>
  <si>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</si>
  <si>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</si>
  <si>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</si>
  <si>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</si>
  <si>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</si>
  <si>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</si>
  <si>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</si>
  <si>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</si>
  <si>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</si>
  <si>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</si>
  <si>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</si>
  <si>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</si>
  <si>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</si>
  <si>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</si>
  <si>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</si>
  <si>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</si>
  <si>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</si>
  <si>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</si>
  <si>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</si>
  <si>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</si>
  <si>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</si>
  <si>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</si>
  <si>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</si>
  <si>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</si>
  <si>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</si>
  <si>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</si>
  <si>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</si>
  <si>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</si>
  <si>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</si>
  <si>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</si>
  <si>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</si>
  <si>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</si>
  <si>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</si>
  <si>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</si>
  <si>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</si>
  <si>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</si>
  <si>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</si>
  <si>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</si>
  <si>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</si>
  <si>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</si>
  <si>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</si>
  <si>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</si>
  <si>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</si>
  <si>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</si>
  <si>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</si>
  <si>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</si>
  <si>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</si>
  <si>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</si>
  <si>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</si>
  <si>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</si>
  <si>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</si>
  <si>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</si>
  <si>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</si>
  <si>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</si>
  <si>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</si>
  <si>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</si>
  <si>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</si>
  <si>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</si>
  <si>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</si>
  <si>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</si>
  <si>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</si>
  <si>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</si>
  <si>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</si>
  <si>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</si>
  <si>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</si>
  <si>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</si>
  <si>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</si>
  <si>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</si>
  <si>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</si>
  <si>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</si>
  <si>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</si>
  <si>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</si>
  <si>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</si>
  <si>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</si>
  <si>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</si>
  <si>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</si>
  <si>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</si>
  <si>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</si>
  <si>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</si>
  <si>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</si>
  <si>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</si>
  <si>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</si>
  <si>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</si>
  <si>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</si>
  <si>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</si>
  <si>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</si>
  <si>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</si>
  <si>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</si>
  <si>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</si>
  <si>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</si>
  <si>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</si>
  <si>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</si>
  <si>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</si>
  <si>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</si>
  <si>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</si>
  <si>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</si>
  <si>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</si>
  <si>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</si>
  <si>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</si>
  <si>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</si>
  <si>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</si>
  <si>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</si>
  <si>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</si>
  <si>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</si>
  <si>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</si>
  <si>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</si>
  <si>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</si>
  <si>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</si>
  <si>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</si>
  <si>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</si>
  <si>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</si>
  <si>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</si>
  <si>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</si>
  <si>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</si>
  <si>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</si>
  <si>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</si>
  <si>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</si>
  <si>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</si>
  <si>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</si>
  <si>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</si>
  <si>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</si>
  <si>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</si>
  <si>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</si>
  <si>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</si>
  <si>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</si>
  <si>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</si>
  <si>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</si>
  <si>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</si>
  <si>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</si>
  <si>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</si>
  <si>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</si>
  <si>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</si>
  <si>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</si>
  <si>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</si>
  <si>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</si>
  <si>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</si>
  <si>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</si>
  <si>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</si>
  <si>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</si>
  <si>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</si>
  <si>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</si>
  <si>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</si>
  <si>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</si>
  <si>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</si>
  <si>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</si>
  <si>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</si>
  <si>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</si>
  <si>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</si>
  <si>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</si>
  <si>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</si>
  <si>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</si>
  <si>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</si>
  <si>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</si>
  <si>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</si>
  <si>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</si>
  <si>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</si>
  <si>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</si>
  <si>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</si>
  <si>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</si>
  <si>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</si>
  <si>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</si>
  <si>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</si>
  <si>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</si>
  <si>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</si>
  <si>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</si>
  <si>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</si>
  <si>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</si>
  <si>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</si>
  <si>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</si>
  <si>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</si>
  <si>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</si>
  <si>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</si>
  <si>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</si>
  <si>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</si>
  <si>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</si>
  <si>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</si>
  <si>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</si>
  <si>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</si>
  <si>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</si>
  <si>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</si>
  <si>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</si>
  <si>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</si>
  <si>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</si>
  <si>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</si>
  <si>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</si>
  <si>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</si>
  <si>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</si>
  <si>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</si>
  <si>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</si>
  <si>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</si>
  <si>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</si>
  <si>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</si>
  <si>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</si>
  <si>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</si>
  <si>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</si>
  <si>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</si>
  <si>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</si>
  <si>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</si>
  <si>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</si>
  <si>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</si>
  <si>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</si>
  <si>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</si>
  <si>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</si>
  <si>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</si>
  <si>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</si>
  <si>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</si>
  <si>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</si>
  <si>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</si>
  <si>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</si>
  <si>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</si>
  <si>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</si>
  <si>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</si>
  <si>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</si>
  <si>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</si>
  <si>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</si>
  <si>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</si>
  <si>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</si>
  <si>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</si>
  <si>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</si>
  <si>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</si>
  <si>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</si>
  <si>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</si>
  <si>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</si>
  <si>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</si>
  <si>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</si>
  <si>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</si>
  <si>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</si>
  <si>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</si>
  <si>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</si>
  <si>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</si>
  <si>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</si>
  <si>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</si>
  <si>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</si>
  <si>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</si>
  <si>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</si>
  <si>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</si>
  <si>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</si>
  <si>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</si>
  <si>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</si>
  <si>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</si>
  <si>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</si>
  <si>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</si>
  <si>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</si>
  <si>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</si>
  <si>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</si>
  <si>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</si>
  <si>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</si>
  <si>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</si>
  <si>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</si>
  <si>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</si>
  <si>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</si>
  <si>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</si>
  <si>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</si>
  <si>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</si>
  <si>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</si>
  <si>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</si>
  <si>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</si>
  <si>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</si>
  <si>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</si>
  <si>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</si>
  <si>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</si>
  <si>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</si>
  <si>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</si>
  <si>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</si>
  <si>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</si>
  <si>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</si>
  <si>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</si>
  <si>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</si>
  <si>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</si>
  <si>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</si>
  <si>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</si>
  <si>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</si>
  <si>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</si>
  <si>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</si>
  <si>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</si>
  <si>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</si>
  <si>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</si>
  <si>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</si>
  <si>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</si>
  <si>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</si>
  <si>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</si>
  <si>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</si>
  <si>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</si>
  <si>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</si>
  <si>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</si>
  <si>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</si>
  <si>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</si>
  <si>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</si>
  <si>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</si>
  <si>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</si>
  <si>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</si>
  <si>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</si>
  <si>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</si>
  <si>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</si>
  <si>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</si>
  <si>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</si>
  <si>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</si>
  <si>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</si>
  <si>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</si>
  <si>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</si>
  <si>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</si>
  <si>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</si>
  <si>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</si>
  <si>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</si>
  <si>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</si>
  <si>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</si>
  <si>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</si>
  <si>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</si>
  <si>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</si>
  <si>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</si>
  <si>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</si>
  <si>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</si>
  <si>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</si>
  <si>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</si>
  <si>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</si>
  <si>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</si>
  <si>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</si>
  <si>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</si>
  <si>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</si>
  <si>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</si>
  <si>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</si>
  <si>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</si>
  <si>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</si>
  <si>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</si>
  <si>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</si>
  <si>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</si>
  <si>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</si>
  <si>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</si>
  <si>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</si>
  <si>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</si>
  <si>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</si>
  <si>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</si>
  <si>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</si>
  <si>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</si>
  <si>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</si>
  <si>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</si>
  <si>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</si>
  <si>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</si>
  <si>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</si>
  <si>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</si>
  <si>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</si>
  <si>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</si>
  <si>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</si>
  <si>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</si>
  <si>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</si>
  <si>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</si>
  <si>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</si>
  <si>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</si>
  <si>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</si>
  <si>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</si>
  <si>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</si>
  <si>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</si>
  <si>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</si>
  <si>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</si>
  <si>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</si>
  <si>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</si>
  <si>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</si>
  <si>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</si>
  <si>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</si>
  <si>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</si>
  <si>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</si>
  <si>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</si>
  <si>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</si>
  <si>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</si>
  <si>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</si>
  <si>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</si>
  <si>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</si>
  <si>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</si>
  <si>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</si>
  <si>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</si>
  <si>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</si>
  <si>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</si>
  <si>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</si>
  <si>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</si>
  <si>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</si>
  <si>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</si>
  <si>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</si>
  <si>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</si>
  <si>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</si>
  <si>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</si>
  <si>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</si>
  <si>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</si>
  <si>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</si>
  <si>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</si>
  <si>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</si>
  <si>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</si>
  <si>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</si>
  <si>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</si>
  <si>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</si>
  <si>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</si>
  <si>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</si>
  <si>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</si>
  <si>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</si>
  <si>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</si>
  <si>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</si>
  <si>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</si>
  <si>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</si>
  <si>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</si>
  <si>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</si>
  <si>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</si>
  <si>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</si>
  <si>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</si>
  <si>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</si>
  <si>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</si>
  <si>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</si>
  <si>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</si>
  <si>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</si>
  <si>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</si>
  <si>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</si>
  <si>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</si>
  <si>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</si>
  <si>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</si>
  <si>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</si>
  <si>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</si>
  <si>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</si>
  <si>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</si>
  <si>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</si>
  <si>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</si>
  <si>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</si>
  <si>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</si>
  <si>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</si>
  <si>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</si>
  <si>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</si>
  <si>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</si>
  <si>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</si>
  <si>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</si>
  <si>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</si>
  <si>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</si>
  <si>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</si>
  <si>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</si>
  <si>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</si>
  <si>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</si>
  <si>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</si>
  <si>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</si>
  <si>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</si>
  <si>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</si>
  <si>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</si>
  <si>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</si>
  <si>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</si>
  <si>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</si>
  <si>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</si>
  <si>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</si>
  <si>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</si>
  <si>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</si>
  <si>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</si>
  <si>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</si>
  <si>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</si>
  <si>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</si>
  <si>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</si>
  <si>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</si>
  <si>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</si>
  <si>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</si>
  <si>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</si>
  <si>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</si>
  <si>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</si>
  <si>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</si>
  <si>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</si>
  <si>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</si>
  <si>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</si>
  <si>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</si>
  <si>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</si>
  <si>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</si>
  <si>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</si>
  <si>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</si>
  <si>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</si>
  <si>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</si>
  <si>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</si>
  <si>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</si>
  <si>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</si>
  <si>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</si>
  <si>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</si>
  <si>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</si>
  <si>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</si>
  <si>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</si>
  <si>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</si>
  <si>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</si>
  <si>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</si>
  <si>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</si>
  <si>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</si>
  <si>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</si>
  <si>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</si>
  <si>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</si>
  <si>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</si>
  <si>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</si>
  <si>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</si>
  <si>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</si>
  <si>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</si>
  <si>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</si>
  <si>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</si>
  <si>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</si>
  <si>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</si>
  <si>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</si>
  <si>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</si>
  <si>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</si>
  <si>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</si>
  <si>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</si>
  <si>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</si>
  <si>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</si>
  <si>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</si>
  <si>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</si>
  <si>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</si>
  <si>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</si>
  <si>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</si>
  <si>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</si>
  <si>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</si>
  <si>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</si>
  <si>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</si>
  <si>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</si>
  <si>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</si>
  <si>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</si>
  <si>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</si>
  <si>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</si>
  <si>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</si>
  <si>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</si>
  <si>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</si>
  <si>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</si>
  <si>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</si>
  <si>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</si>
  <si>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</si>
  <si>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</si>
  <si>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</si>
  <si>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</si>
  <si>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</si>
  <si>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</si>
  <si>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</si>
  <si>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</si>
  <si>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</si>
  <si>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</si>
  <si>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</si>
  <si>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</si>
  <si>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</si>
  <si>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</si>
  <si>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</si>
  <si>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</si>
  <si>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</si>
  <si>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</si>
  <si>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</si>
  <si>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</si>
  <si>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</si>
  <si>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</si>
  <si>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</si>
  <si>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</si>
  <si>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</si>
  <si>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</si>
  <si>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</si>
  <si>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</si>
  <si>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</si>
  <si>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</si>
  <si>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</si>
  <si>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</si>
  <si>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</si>
  <si>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</si>
  <si>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</si>
  <si>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</si>
  <si>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</si>
  <si>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</si>
  <si>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</si>
  <si>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</si>
  <si>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</si>
  <si>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</si>
  <si>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</si>
  <si>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</si>
  <si>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</si>
  <si>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</si>
  <si>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</si>
  <si>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</si>
  <si>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</si>
  <si>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</si>
  <si>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</si>
  <si>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</si>
  <si>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</si>
  <si>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</si>
  <si>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</si>
  <si>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</si>
  <si>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</si>
  <si>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</si>
  <si>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</si>
  <si>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</si>
  <si>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</si>
  <si>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</si>
  <si>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</si>
  <si>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</si>
  <si>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</si>
  <si>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</si>
  <si>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</si>
  <si>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</si>
  <si>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</si>
  <si>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</si>
  <si>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</si>
  <si>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</si>
  <si>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</si>
  <si>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</si>
  <si>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</si>
  <si>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</si>
  <si>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</si>
  <si>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</si>
  <si>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</si>
  <si>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</si>
  <si>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</si>
  <si>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</si>
  <si>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</si>
  <si>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</si>
  <si>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</si>
  <si>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</si>
  <si>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</si>
  <si>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</si>
  <si>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</si>
  <si>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</si>
  <si>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</si>
  <si>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</si>
  <si>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</si>
  <si>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</si>
  <si>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</si>
  <si>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</si>
  <si>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</si>
  <si>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</si>
  <si>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</si>
  <si>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</si>
  <si>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</si>
  <si>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</si>
  <si>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</si>
  <si>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</si>
  <si>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</si>
  <si>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</si>
  <si>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</si>
  <si>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</si>
  <si>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</si>
  <si>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</si>
  <si>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</si>
  <si>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</si>
  <si>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</si>
  <si>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</si>
  <si>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</si>
  <si>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</si>
  <si>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</si>
  <si>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</si>
  <si>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</si>
  <si>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</si>
  <si>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</si>
  <si>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</si>
  <si>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</si>
  <si>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</si>
  <si>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</si>
  <si>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</si>
  <si>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</si>
  <si>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</si>
  <si>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</si>
  <si>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</si>
  <si>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</si>
  <si>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</si>
  <si>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</si>
  <si>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</si>
  <si>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</si>
  <si>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</si>
  <si>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</si>
  <si>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</si>
  <si>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</si>
  <si>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</si>
  <si>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</si>
  <si>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</si>
  <si>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</si>
  <si>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</si>
  <si>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</si>
  <si>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</si>
  <si>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</si>
  <si>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</si>
  <si>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</si>
  <si>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</si>
  <si>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</si>
  <si>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</si>
  <si>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</si>
  <si>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</si>
  <si>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</si>
  <si>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</si>
  <si>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</si>
  <si>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</si>
  <si>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</si>
  <si>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</si>
  <si>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</si>
  <si>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</si>
  <si>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</si>
  <si>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</si>
  <si>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</si>
  <si>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</si>
  <si>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</si>
  <si>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</si>
  <si>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</si>
  <si>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</si>
  <si>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</si>
  <si>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</si>
  <si>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</si>
  <si>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</si>
  <si>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</si>
  <si>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</si>
  <si>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</si>
  <si>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</si>
  <si>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</si>
  <si>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</si>
  <si>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</si>
  <si>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</si>
  <si>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</si>
  <si>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</si>
  <si>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</si>
  <si>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</si>
  <si>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</si>
  <si>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</si>
  <si>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</si>
  <si>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</si>
  <si>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</si>
  <si>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</si>
  <si>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</si>
  <si>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</si>
  <si>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</si>
  <si>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</si>
  <si>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</si>
  <si>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</si>
  <si>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</si>
  <si>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</si>
  <si>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</si>
  <si>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</si>
  <si>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</si>
  <si>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</si>
  <si>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</si>
  <si>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</si>
  <si>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</si>
  <si>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</si>
  <si>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</si>
  <si>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</si>
  <si>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</si>
  <si>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</si>
  <si>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</si>
  <si>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</si>
  <si>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</si>
  <si>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</si>
  <si>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</si>
  <si>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</si>
  <si>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</si>
  <si>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</si>
  <si>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</si>
  <si>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</si>
  <si>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</si>
  <si>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</si>
  <si>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</si>
  <si>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</si>
  <si>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</si>
  <si>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</si>
  <si>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</si>
  <si>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</si>
  <si>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</si>
  <si>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</si>
  <si>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</si>
  <si>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</si>
  <si>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</si>
  <si>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</si>
  <si>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</si>
  <si>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</si>
  <si>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</si>
  <si>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</si>
  <si>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</si>
  <si>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</si>
  <si>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</si>
  <si>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</si>
  <si>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</si>
  <si>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</si>
  <si>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</si>
  <si>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</si>
  <si>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</si>
  <si>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</si>
  <si>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</si>
  <si>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</si>
  <si>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</si>
  <si>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</si>
  <si>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</si>
  <si>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</si>
  <si>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</si>
  <si>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</si>
  <si>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</si>
  <si>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</si>
  <si>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</si>
  <si>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</si>
  <si>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</si>
  <si>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</si>
  <si>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</si>
  <si>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</si>
  <si>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</si>
  <si>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</si>
  <si>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</si>
  <si>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</si>
  <si>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</si>
  <si>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</si>
  <si>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</si>
  <si>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</si>
  <si>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</si>
  <si>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</si>
  <si>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</si>
  <si>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</si>
  <si>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</si>
  <si>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</si>
  <si>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</si>
  <si>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</si>
  <si>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</si>
  <si>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</si>
  <si>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</si>
  <si>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</si>
  <si>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</si>
  <si>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</si>
  <si>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</si>
  <si>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</si>
  <si>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</si>
  <si>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</si>
  <si>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</si>
  <si>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</si>
  <si>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</si>
  <si>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</si>
  <si>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</si>
  <si>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</si>
  <si>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</si>
  <si>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</si>
  <si>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</si>
  <si>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</si>
  <si>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</si>
  <si>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</si>
  <si>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</si>
  <si>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</si>
  <si>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</si>
  <si>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</si>
  <si>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</si>
  <si>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</si>
  <si>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</si>
  <si>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</si>
  <si>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</si>
  <si>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</si>
  <si>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</si>
  <si>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</si>
  <si>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</si>
  <si>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</si>
  <si>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</si>
  <si>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</si>
  <si>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</si>
  <si>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</si>
  <si>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</si>
  <si>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</si>
  <si>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</si>
  <si>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</si>
  <si>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</si>
  <si>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</si>
  <si>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</si>
  <si>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</si>
  <si>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</si>
  <si>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</si>
  <si>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</si>
  <si>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</si>
  <si>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</si>
  <si>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</si>
  <si>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</si>
  <si>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</si>
  <si>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</si>
  <si>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</si>
  <si>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</si>
  <si>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</si>
  <si>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</si>
  <si>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</si>
  <si>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</si>
  <si>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</si>
  <si>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</si>
  <si>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</si>
  <si>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</si>
  <si>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</si>
  <si>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</si>
  <si>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</si>
  <si>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</si>
  <si>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</si>
  <si>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</si>
  <si>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</si>
  <si>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</si>
  <si>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</si>
  <si>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</si>
  <si>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</si>
  <si>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</si>
  <si>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</si>
  <si>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</si>
  <si>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</si>
  <si>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</si>
  <si>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</si>
  <si>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</si>
  <si>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</si>
  <si>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</si>
  <si>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</si>
  <si>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</si>
  <si>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</si>
  <si>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</si>
  <si>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</si>
  <si>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</si>
  <si>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</si>
  <si>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</si>
  <si>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</si>
  <si>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</si>
  <si>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</si>
  <si>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</si>
  <si>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</si>
  <si>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</si>
  <si>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</si>
  <si>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</si>
  <si>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</si>
  <si>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</si>
  <si>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</si>
  <si>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</si>
  <si>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</si>
  <si>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</si>
  <si>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</si>
  <si>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</si>
  <si>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</si>
  <si>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</si>
  <si>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</si>
  <si>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</si>
  <si>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</si>
  <si>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</si>
  <si>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</si>
  <si>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</si>
  <si>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</si>
  <si>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</si>
  <si>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</si>
  <si>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</si>
  <si>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</si>
  <si>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</si>
  <si>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</si>
  <si>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</si>
  <si>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</si>
  <si>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</si>
  <si>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</si>
  <si>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</si>
  <si>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</si>
  <si>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</si>
  <si>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</si>
  <si>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</si>
  <si>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</si>
  <si>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</si>
  <si>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</si>
  <si>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</si>
  <si>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</si>
  <si>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</si>
  <si>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</si>
  <si>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</si>
  <si>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</si>
  <si>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</si>
  <si>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</si>
  <si>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</si>
  <si>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</si>
  <si>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</si>
  <si>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</si>
  <si>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</si>
  <si>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</si>
  <si>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</si>
  <si>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</si>
  <si>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</si>
  <si>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</si>
  <si>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</si>
  <si>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</si>
  <si>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</si>
  <si>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</si>
  <si>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</si>
  <si>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</si>
  <si>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</si>
  <si>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</si>
  <si>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</si>
  <si>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</si>
  <si>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</si>
  <si>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</si>
  <si>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</si>
  <si>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</si>
  <si>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</si>
  <si>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</si>
  <si>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</si>
  <si>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</si>
  <si>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</si>
  <si>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</si>
  <si>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</si>
  <si>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</si>
  <si>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</si>
  <si>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</si>
  <si>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</si>
  <si>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</si>
  <si>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</si>
  <si>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</si>
  <si>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</si>
  <si>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</si>
  <si>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</si>
  <si>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</si>
  <si>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</si>
  <si>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</si>
  <si>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</si>
  <si>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</si>
  <si>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</si>
  <si>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</si>
  <si>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</si>
  <si>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</si>
  <si>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</si>
  <si>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</si>
  <si>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</si>
  <si>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</si>
  <si>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</si>
  <si>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</si>
  <si>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</si>
  <si>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</si>
  <si>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</si>
  <si>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</si>
  <si>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</si>
  <si>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</si>
  <si>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</si>
  <si>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</si>
  <si>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</si>
  <si>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</si>
  <si>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</si>
  <si>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</si>
  <si>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</si>
  <si>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</si>
  <si>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</si>
  <si>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</si>
  <si>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</si>
  <si>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</si>
  <si>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</si>
  <si>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</si>
  <si>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</si>
  <si>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</si>
  <si>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</si>
  <si>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</si>
  <si>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</si>
  <si>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</si>
  <si>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</si>
  <si>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</si>
  <si>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</si>
  <si>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</si>
  <si>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</si>
  <si>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</si>
  <si>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</si>
  <si>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</si>
  <si>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</si>
  <si>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</si>
  <si>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</si>
  <si>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</si>
  <si>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</si>
  <si>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</si>
  <si>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</si>
  <si>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</si>
  <si>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</si>
  <si>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</si>
  <si>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</si>
  <si>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</si>
  <si>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</si>
  <si>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</si>
  <si>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</si>
  <si>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</si>
  <si>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</si>
  <si>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</si>
  <si>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</si>
  <si>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</si>
  <si>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</si>
  <si>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</si>
  <si>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</si>
  <si>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</si>
  <si>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</si>
  <si>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</si>
  <si>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</si>
  <si>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</si>
  <si>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</si>
  <si>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</si>
  <si>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</si>
  <si>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</si>
  <si>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</si>
  <si>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</si>
  <si>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</si>
  <si>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</si>
  <si>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</si>
  <si>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</si>
  <si>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</si>
  <si>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</si>
  <si>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</si>
  <si>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</si>
  <si>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</si>
  <si>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</si>
  <si>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</si>
  <si>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</si>
  <si>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</si>
  <si>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</si>
  <si>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</si>
  <si>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</si>
  <si>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</si>
  <si>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</si>
  <si>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</si>
  <si>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</si>
  <si>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</si>
  <si>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</si>
  <si>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</si>
  <si>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</si>
  <si>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</si>
  <si>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</si>
  <si>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</si>
  <si>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</si>
  <si>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</si>
  <si>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</si>
  <si>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</si>
  <si>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</si>
  <si>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</si>
  <si>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</si>
  <si>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</si>
  <si>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</si>
  <si>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</si>
  <si>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</si>
  <si>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</si>
  <si>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</si>
  <si>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</si>
  <si>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</si>
  <si>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</si>
  <si>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</si>
  <si>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</si>
  <si>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</si>
  <si>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</si>
  <si>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</si>
  <si>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</si>
  <si>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</si>
  <si>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</si>
  <si>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</si>
  <si>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</si>
  <si>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</si>
  <si>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</si>
  <si>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</si>
  <si>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</si>
  <si>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</si>
  <si>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</si>
  <si>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</si>
  <si>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</si>
  <si>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</si>
  <si>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</si>
  <si>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</si>
  <si>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</si>
  <si>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</si>
  <si>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</si>
  <si>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</si>
  <si>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</si>
  <si>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</si>
  <si>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</si>
  <si>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</si>
  <si>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</si>
  <si>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</si>
  <si>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</si>
  <si>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</si>
  <si>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</si>
  <si>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</si>
  <si>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</si>
  <si>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</si>
  <si>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</si>
  <si>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</si>
  <si>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</si>
  <si>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</si>
  <si>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</si>
  <si>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</si>
  <si>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</si>
  <si>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</si>
  <si>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</si>
  <si>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</si>
  <si>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</si>
  <si>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</si>
  <si>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</si>
  <si>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</si>
  <si>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</si>
  <si>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</si>
  <si>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</si>
  <si>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</si>
  <si>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</si>
  <si>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</si>
  <si>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</si>
  <si>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</si>
  <si>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</si>
  <si>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</si>
  <si>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</si>
  <si>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</si>
  <si>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</si>
  <si>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</si>
  <si>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</si>
  <si>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</si>
  <si>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</si>
  <si>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</si>
  <si>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</si>
  <si>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</si>
  <si>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</si>
  <si>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</si>
  <si>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</si>
  <si>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</si>
  <si>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</si>
  <si>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</si>
  <si>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</si>
  <si>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</si>
  <si>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</si>
  <si>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</si>
  <si>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</si>
  <si>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</si>
  <si>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</si>
  <si>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</si>
  <si>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</si>
  <si>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</si>
  <si>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</si>
  <si>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</si>
  <si>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</si>
  <si>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</si>
  <si>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</si>
  <si>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</si>
  <si>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</si>
  <si>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</si>
  <si>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</si>
  <si>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</si>
  <si>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</si>
  <si>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</si>
  <si>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</si>
  <si>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</si>
  <si>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</si>
  <si>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</si>
  <si>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</si>
  <si>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</si>
  <si>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</si>
  <si>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</si>
  <si>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</si>
  <si>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</si>
  <si>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</si>
  <si>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</si>
  <si>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</si>
  <si>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</si>
  <si>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</si>
  <si>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</si>
  <si>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</si>
  <si>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</si>
  <si>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</si>
  <si>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</si>
  <si>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</si>
  <si>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</si>
  <si>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</si>
  <si>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</si>
  <si>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</si>
  <si>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</si>
  <si>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</si>
  <si>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</si>
  <si>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</si>
  <si>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</si>
  <si>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</si>
  <si>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</si>
  <si>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</si>
  <si>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</si>
  <si>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</si>
  <si>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</si>
  <si>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</si>
  <si>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</si>
  <si>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</si>
  <si>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</si>
  <si>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</si>
  <si>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</si>
  <si>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</si>
  <si>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</si>
  <si>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</si>
  <si>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</si>
  <si>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</si>
  <si>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</si>
  <si>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</si>
  <si>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</si>
  <si>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</si>
  <si>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</si>
  <si>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</si>
  <si>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</si>
  <si>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</si>
  <si>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</si>
  <si>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</si>
  <si>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</si>
  <si>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</si>
  <si>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</si>
  <si>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</si>
  <si>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</si>
  <si>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</si>
  <si>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</si>
  <si>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</si>
  <si>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</si>
  <si>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</si>
  <si>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</si>
  <si>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</si>
  <si>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</si>
  <si>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</si>
  <si>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</si>
  <si>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</si>
  <si>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</si>
  <si>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</si>
  <si>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</si>
  <si>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</si>
  <si>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</si>
  <si>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</si>
  <si>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</si>
  <si>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</si>
  <si>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</si>
  <si>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</si>
  <si>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</si>
  <si>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</si>
  <si>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</si>
  <si>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</si>
  <si>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</si>
  <si>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</si>
  <si>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</si>
  <si>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</si>
  <si>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</si>
  <si>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</si>
  <si>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</si>
  <si>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</si>
  <si>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</si>
  <si>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</si>
  <si>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</si>
  <si>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</si>
  <si>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</si>
  <si>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</si>
  <si>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</si>
  <si>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</si>
  <si>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</si>
  <si>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</si>
  <si>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</si>
  <si>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</si>
  <si>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</si>
  <si>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</si>
  <si>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</si>
  <si>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</si>
  <si>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</si>
  <si>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</si>
  <si>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</si>
  <si>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</si>
  <si>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</si>
  <si>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</si>
  <si>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</si>
  <si>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</si>
  <si>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</si>
  <si>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</si>
  <si>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</si>
  <si>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</si>
  <si>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</si>
  <si>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</si>
  <si>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</si>
  <si>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</si>
  <si>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</si>
  <si>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</si>
  <si>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</si>
  <si>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</si>
  <si>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</si>
  <si>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</si>
  <si>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</si>
  <si>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</si>
  <si>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</si>
  <si>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</si>
  <si>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</si>
  <si>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</si>
  <si>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</si>
  <si>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</si>
  <si>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</si>
  <si>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</si>
  <si>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</si>
  <si>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</si>
  <si>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</si>
  <si>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</si>
  <si>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</si>
  <si>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</si>
  <si>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</si>
  <si>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</si>
  <si>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</si>
  <si>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</si>
  <si>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</si>
  <si>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</si>
  <si>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</si>
  <si>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</si>
  <si>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</si>
  <si>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</si>
  <si>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</si>
  <si>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</si>
  <si>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</si>
  <si>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</si>
  <si>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</si>
  <si>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</si>
  <si>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</si>
  <si>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</si>
  <si>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</si>
  <si>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</si>
  <si>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</si>
  <si>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</si>
  <si>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</si>
  <si>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</si>
  <si>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</si>
  <si>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</si>
  <si>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</si>
  <si>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</si>
  <si>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</si>
  <si>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</si>
  <si>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</si>
  <si>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</si>
  <si>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</si>
  <si>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</si>
  <si>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</si>
  <si>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</si>
  <si>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</si>
  <si>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</si>
  <si>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</si>
  <si>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</si>
  <si>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</si>
  <si>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</si>
  <si>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</si>
  <si>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</si>
  <si>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</si>
  <si>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</si>
  <si>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</si>
  <si>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</si>
  <si>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</si>
  <si>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</si>
  <si>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</si>
  <si>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</si>
  <si>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</si>
  <si>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</si>
  <si>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</si>
  <si>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</si>
  <si>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</si>
  <si>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</si>
  <si>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</si>
  <si>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</si>
  <si>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</si>
  <si>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</si>
  <si>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</si>
  <si>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</si>
  <si>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</si>
  <si>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</si>
  <si>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</si>
  <si>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</si>
  <si>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</si>
  <si>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</si>
  <si>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</si>
  <si>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</si>
  <si>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</si>
  <si>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</si>
  <si>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</si>
  <si>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</si>
  <si>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</si>
  <si>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</si>
  <si>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</si>
  <si>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</si>
  <si>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</si>
  <si>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</si>
  <si>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</si>
  <si>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</si>
  <si>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</si>
  <si>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</si>
  <si>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</si>
  <si>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</si>
  <si>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</si>
  <si>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</si>
  <si>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</si>
  <si>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</si>
  <si>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</si>
  <si>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</si>
  <si>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</si>
  <si>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</si>
  <si>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</si>
  <si>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</si>
  <si>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</si>
  <si>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</si>
  <si>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</si>
  <si>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</si>
  <si>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</si>
  <si>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</si>
  <si>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</si>
  <si>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</si>
  <si>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</si>
  <si>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</si>
  <si>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</si>
  <si>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</si>
  <si>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</si>
  <si>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</si>
  <si>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</si>
  <si>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</si>
  <si>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</si>
  <si>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</si>
  <si>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</si>
  <si>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</si>
  <si>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</si>
  <si>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</si>
  <si>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</si>
  <si>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</si>
  <si>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</si>
  <si>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</si>
  <si>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</si>
  <si>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</si>
  <si>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</si>
  <si>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</si>
  <si>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</si>
  <si>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</si>
  <si>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</si>
  <si>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</si>
  <si>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</si>
  <si>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</si>
  <si>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</si>
  <si>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</si>
  <si>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</si>
  <si>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</si>
  <si>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</si>
  <si>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</si>
  <si>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</si>
  <si>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</si>
  <si>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</si>
  <si>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</si>
  <si>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</si>
  <si>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</si>
  <si>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</si>
  <si>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</si>
  <si>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</si>
  <si>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</si>
  <si>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</si>
  <si>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</si>
  <si>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</si>
  <si>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</si>
  <si>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</si>
  <si>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</si>
  <si>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</si>
  <si>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</si>
  <si>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</si>
  <si>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</si>
  <si>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</si>
  <si>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</si>
  <si>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</si>
  <si>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</si>
  <si>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</si>
  <si>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</si>
  <si>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</si>
  <si>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</si>
  <si>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</si>
  <si>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</si>
  <si>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</si>
  <si>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</si>
  <si>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</si>
  <si>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</si>
  <si>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</si>
  <si>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</si>
  <si>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</si>
  <si>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</si>
  <si>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</si>
  <si>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</si>
  <si>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</si>
  <si>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</si>
  <si>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</si>
  <si>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</si>
  <si>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</si>
  <si>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</si>
  <si>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</si>
  <si>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</si>
  <si>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</si>
  <si>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</si>
  <si>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</si>
  <si>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</si>
  <si>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</si>
  <si>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</si>
  <si>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</si>
  <si>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</si>
  <si>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</si>
  <si>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</si>
  <si>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</si>
  <si>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</si>
  <si>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</si>
  <si>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</si>
  <si>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</si>
  <si>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</si>
  <si>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</si>
  <si>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</si>
  <si>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</si>
  <si>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</si>
  <si>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</si>
  <si>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</si>
  <si>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</si>
  <si>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</si>
  <si>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</si>
  <si>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</si>
  <si>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</si>
  <si>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</si>
  <si>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</si>
  <si>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</si>
  <si>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</si>
  <si>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</si>
  <si>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</si>
  <si>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</si>
  <si>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</si>
  <si>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</si>
  <si>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</si>
  <si>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</si>
  <si>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</si>
  <si>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</si>
  <si>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</si>
  <si>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</si>
  <si>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</si>
  <si>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</si>
  <si>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</si>
  <si>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</si>
  <si>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</si>
  <si>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</si>
  <si>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</si>
  <si>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</si>
  <si>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</si>
  <si>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</si>
  <si>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</si>
  <si>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</si>
  <si>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</si>
  <si>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</si>
  <si>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</si>
  <si>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</si>
  <si>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</si>
  <si>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</si>
  <si>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</si>
  <si>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</si>
  <si>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</si>
  <si>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</si>
  <si>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</si>
  <si>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</si>
  <si>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</si>
  <si>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</si>
  <si>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</si>
  <si>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</si>
  <si>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</si>
  <si>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</si>
  <si>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</si>
  <si>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</si>
  <si>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</si>
  <si>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</si>
  <si>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</si>
  <si>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</si>
  <si>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</si>
  <si>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</si>
  <si>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</si>
  <si>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</si>
  <si>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</si>
  <si>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</si>
  <si>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</si>
  <si>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</si>
  <si>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</si>
  <si>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</si>
  <si>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</si>
  <si>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</si>
  <si>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</si>
  <si>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</si>
  <si>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</si>
  <si>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</si>
  <si>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</si>
  <si>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</si>
  <si>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</si>
  <si>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</si>
  <si>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</si>
  <si>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</si>
  <si>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</si>
  <si>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</si>
  <si>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</si>
  <si>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</si>
  <si>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</si>
  <si>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</si>
  <si>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</si>
  <si>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</si>
  <si>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</si>
  <si>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</si>
  <si>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</si>
  <si>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</si>
  <si>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</si>
  <si>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</si>
  <si>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</si>
  <si>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</si>
  <si>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</si>
  <si>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</si>
  <si>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</si>
  <si>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</si>
  <si>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</si>
  <si>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</si>
  <si>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</si>
  <si>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</si>
  <si>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</si>
  <si>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</si>
  <si>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</si>
  <si>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</si>
  <si>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</si>
  <si>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</si>
  <si>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</si>
  <si>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</si>
  <si>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</si>
  <si>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</si>
  <si>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</si>
  <si>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</si>
  <si>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</si>
  <si>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</si>
  <si>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</si>
  <si>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</si>
  <si>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</si>
  <si>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</si>
  <si>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</si>
  <si>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</si>
  <si>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</si>
  <si>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</si>
  <si>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</si>
  <si>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</si>
  <si>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</si>
  <si>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</si>
  <si>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</si>
  <si>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</si>
  <si>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</si>
  <si>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</si>
  <si>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</si>
  <si>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</si>
  <si>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</si>
  <si>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</si>
  <si>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</si>
  <si>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</si>
  <si>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</si>
  <si>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</si>
  <si>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</si>
  <si>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</si>
  <si>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</si>
  <si>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</si>
  <si>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</si>
  <si>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</si>
  <si>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</si>
  <si>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</si>
  <si>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</si>
  <si>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</si>
  <si>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</si>
  <si>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</si>
  <si>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</si>
  <si>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</si>
  <si>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</si>
  <si>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</si>
  <si>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</si>
  <si>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</si>
  <si>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</si>
  <si>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</si>
  <si>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</si>
  <si>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</si>
  <si>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</si>
  <si>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</si>
  <si>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</si>
  <si>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</si>
  <si>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</si>
  <si>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</si>
  <si>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</si>
  <si>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</si>
  <si>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</si>
  <si>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</si>
  <si>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</si>
  <si>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</si>
  <si>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</si>
  <si>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</si>
  <si>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</si>
  <si>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</si>
  <si>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</si>
  <si>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</si>
  <si>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</si>
  <si>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</si>
  <si>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</si>
  <si>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</si>
  <si>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</si>
  <si>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</si>
  <si>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</si>
  <si>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</si>
  <si>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</si>
  <si>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</si>
  <si>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</si>
  <si>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</si>
  <si>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</si>
  <si>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</si>
  <si>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</si>
  <si>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</si>
  <si>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</si>
  <si>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</si>
  <si>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</si>
  <si>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</si>
  <si>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</si>
  <si>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</si>
  <si>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</si>
  <si>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</si>
  <si>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</si>
  <si>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</si>
  <si>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</si>
  <si>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</si>
  <si>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</si>
  <si>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</si>
  <si>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</si>
  <si>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</si>
  <si>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</si>
  <si>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</si>
  <si>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</si>
  <si>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</si>
  <si>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</si>
  <si>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</si>
  <si>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</si>
  <si>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</si>
  <si>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</si>
  <si>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</si>
  <si>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</si>
  <si>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</si>
  <si>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</si>
  <si>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</si>
  <si>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</si>
  <si>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</si>
  <si>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</si>
  <si>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</si>
  <si>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</si>
  <si>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</si>
  <si>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</si>
  <si>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</si>
  <si>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</si>
  <si>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</si>
  <si>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</si>
  <si>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</si>
  <si>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</si>
  <si>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</si>
  <si>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</si>
  <si>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</si>
  <si>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</si>
  <si>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</si>
  <si>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</si>
  <si>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</si>
  <si>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</si>
  <si>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</si>
  <si>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</si>
  <si>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</si>
  <si>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</si>
  <si>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</si>
  <si>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</si>
  <si>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</si>
  <si>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</si>
  <si>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</si>
  <si>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</si>
  <si>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</si>
  <si>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</si>
  <si>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</si>
  <si>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</si>
  <si>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</si>
  <si>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</si>
  <si>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</si>
  <si>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</si>
  <si>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</si>
  <si>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</si>
  <si>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</si>
  <si>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</si>
  <si>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</si>
  <si>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</si>
  <si>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</si>
  <si>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</si>
  <si>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</si>
  <si>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</si>
  <si>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</si>
  <si>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</si>
  <si>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</si>
  <si>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</si>
  <si>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</si>
  <si>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</si>
  <si>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</si>
  <si>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</si>
  <si>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</si>
  <si>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</si>
  <si>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</si>
  <si>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</si>
  <si>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</si>
  <si>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</si>
  <si>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</si>
  <si>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</si>
  <si>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</si>
  <si>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</si>
  <si>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</si>
  <si>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</si>
  <si>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</si>
  <si>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</si>
  <si>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</si>
  <si>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</si>
  <si>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</si>
  <si>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</si>
  <si>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</si>
  <si>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</si>
  <si>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</si>
  <si>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</si>
  <si>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</si>
  <si>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</si>
  <si>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</si>
  <si>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</si>
  <si>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</si>
  <si>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</si>
  <si>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</si>
  <si>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</si>
  <si>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</si>
  <si>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</si>
  <si>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</si>
  <si>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</si>
  <si>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</si>
  <si>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</si>
  <si>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</si>
  <si>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</si>
  <si>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</si>
  <si>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</si>
  <si>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</si>
  <si>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</si>
  <si>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</si>
  <si>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</si>
  <si>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</si>
  <si>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</si>
  <si>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</si>
  <si>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</si>
  <si>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</si>
  <si>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</si>
  <si>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</si>
  <si>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</si>
  <si>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</si>
  <si>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</si>
  <si>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</si>
  <si>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</si>
  <si>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</si>
  <si>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</si>
  <si>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</si>
  <si>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</si>
  <si>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</si>
  <si>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</si>
  <si>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</si>
  <si>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</si>
  <si>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</si>
  <si>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</si>
  <si>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</si>
  <si>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</si>
  <si>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</si>
  <si>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</si>
  <si>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</si>
  <si>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</si>
  <si>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</si>
  <si>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</si>
  <si>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</si>
  <si>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</si>
  <si>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</si>
  <si>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</si>
  <si>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</si>
  <si>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</si>
  <si>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</si>
  <si>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</si>
  <si>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</si>
  <si>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</si>
  <si>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</si>
  <si>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</si>
  <si>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</si>
  <si>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</si>
  <si>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</si>
  <si>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</si>
  <si>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</si>
  <si>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</si>
  <si>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</si>
  <si>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</si>
  <si>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</si>
  <si>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</si>
  <si>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</si>
  <si>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</si>
  <si>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</si>
  <si>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</si>
  <si>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</si>
  <si>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</si>
  <si>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</si>
  <si>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</si>
  <si>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</si>
  <si>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</si>
  <si>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</si>
  <si>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</si>
  <si>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</si>
  <si>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</si>
  <si>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</si>
  <si>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</si>
  <si>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</si>
  <si>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</si>
  <si>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</si>
  <si>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</si>
  <si>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</si>
  <si>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</si>
  <si>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</si>
  <si>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</si>
  <si>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</si>
  <si>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</si>
  <si>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</si>
  <si>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</si>
  <si>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</si>
  <si>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</si>
  <si>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</si>
  <si>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</si>
  <si>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</si>
  <si>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</si>
  <si>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</si>
  <si>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</si>
  <si>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</si>
  <si>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</si>
  <si>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</si>
  <si>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</si>
  <si>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</si>
  <si>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</si>
  <si>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</si>
  <si>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</si>
  <si>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</si>
  <si>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</si>
  <si>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</si>
  <si>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</si>
  <si>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</si>
  <si>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</si>
  <si>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</si>
  <si>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</si>
  <si>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</si>
  <si>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</si>
  <si>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</si>
  <si>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</si>
  <si>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</si>
  <si>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</si>
  <si>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</si>
  <si>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</si>
  <si>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</si>
  <si>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</si>
  <si>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</si>
  <si>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</si>
  <si>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</si>
  <si>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</si>
  <si>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</si>
  <si>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</si>
  <si>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</si>
  <si>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</si>
  <si>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</si>
  <si>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</si>
  <si>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</si>
  <si>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</si>
  <si>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</si>
  <si>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</si>
  <si>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</si>
  <si>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</si>
  <si>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</si>
  <si>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</si>
  <si>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</si>
  <si>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</si>
  <si>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</si>
  <si>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</si>
  <si>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</si>
  <si>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</si>
  <si>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</si>
  <si>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</si>
  <si>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</si>
  <si>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</si>
  <si>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</si>
  <si>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</si>
  <si>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</si>
  <si>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</si>
  <si>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</si>
  <si>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</si>
  <si>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</si>
  <si>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</si>
  <si>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</si>
  <si>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</si>
  <si>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</si>
  <si>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</si>
  <si>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</si>
  <si>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</si>
  <si>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</si>
  <si>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</si>
  <si>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</si>
  <si>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</si>
  <si>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</si>
  <si>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</si>
  <si>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</si>
  <si>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</si>
  <si>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</si>
  <si>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</si>
  <si>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</si>
  <si>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</si>
  <si>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</si>
  <si>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</si>
  <si>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</si>
  <si>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</si>
  <si>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</si>
  <si>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</si>
  <si>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</si>
  <si>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</si>
  <si>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</si>
  <si>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</si>
  <si>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</si>
  <si>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</si>
  <si>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</si>
  <si>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</si>
  <si>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</si>
  <si>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</si>
  <si>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</si>
  <si>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</si>
  <si>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</si>
  <si>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</si>
  <si>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</si>
  <si>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</si>
  <si>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</si>
  <si>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</si>
  <si>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</si>
  <si>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</si>
  <si>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</si>
  <si>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</si>
  <si>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</si>
  <si>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</si>
  <si>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</si>
  <si>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</si>
  <si>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</si>
  <si>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</si>
  <si>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</si>
  <si>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</si>
  <si>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</si>
  <si>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</si>
  <si>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</si>
  <si>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</si>
  <si>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</si>
  <si>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</si>
  <si>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</si>
  <si>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</si>
  <si>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</si>
  <si>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</si>
  <si>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</si>
  <si>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</si>
  <si>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</si>
  <si>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</si>
  <si>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</si>
  <si>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</si>
  <si>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</si>
  <si>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</si>
  <si>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</si>
  <si>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</si>
  <si>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</si>
  <si>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</si>
  <si>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</si>
  <si>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</si>
  <si>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</si>
  <si>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</si>
  <si>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</si>
  <si>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</si>
  <si>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</si>
  <si>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</si>
  <si>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</si>
  <si>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</si>
  <si>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</si>
  <si>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</si>
  <si>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</si>
  <si>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</si>
  <si>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</si>
  <si>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</si>
  <si>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</si>
  <si>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</si>
  <si>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</si>
  <si>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</si>
  <si>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</si>
  <si>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</si>
  <si>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</si>
  <si>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</si>
  <si>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</si>
  <si>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</si>
  <si>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</si>
  <si>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</si>
  <si>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</si>
  <si>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</si>
  <si>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</si>
  <si>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</si>
  <si>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</si>
  <si>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</si>
  <si>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</si>
  <si>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</si>
  <si>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</si>
  <si>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</si>
  <si>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</si>
  <si>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</si>
  <si>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</si>
  <si>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</si>
  <si>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</si>
  <si>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</si>
  <si>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</si>
  <si>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</si>
  <si>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</si>
  <si>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</si>
  <si>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</si>
  <si>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</si>
  <si>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</si>
  <si>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</si>
  <si>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</si>
  <si>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</si>
  <si>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</si>
  <si>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</si>
  <si>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</si>
  <si>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</si>
  <si>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</si>
  <si>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</si>
  <si>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</si>
  <si>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</si>
  <si>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</si>
  <si>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</si>
  <si>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</si>
  <si>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</si>
  <si>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</si>
  <si>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</si>
  <si>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</si>
  <si>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</si>
  <si>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</si>
  <si>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</si>
  <si>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</si>
  <si>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</si>
  <si>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</si>
  <si>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</si>
  <si>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</si>
  <si>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</si>
  <si>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</si>
  <si>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</si>
  <si>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</si>
  <si>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</si>
  <si>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</si>
  <si>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</si>
  <si>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</si>
  <si>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</si>
  <si>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</si>
  <si>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</si>
  <si>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</si>
  <si>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</si>
  <si>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</si>
  <si>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</si>
  <si>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</si>
  <si>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</si>
  <si>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</si>
  <si>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</si>
  <si>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</si>
  <si>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</si>
  <si>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</si>
  <si>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</si>
  <si>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</si>
  <si>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</si>
  <si>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</si>
  <si>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</si>
  <si>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</si>
  <si>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</si>
  <si>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</si>
  <si>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</si>
  <si>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</si>
  <si>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</si>
  <si>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</si>
  <si>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</si>
  <si>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</si>
  <si>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</si>
  <si>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</si>
  <si>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</si>
  <si>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</si>
  <si>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</si>
  <si>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</si>
  <si>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</si>
  <si>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</si>
  <si>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</si>
  <si>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</si>
  <si>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</si>
  <si>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</si>
  <si>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</si>
  <si>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</si>
  <si>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</si>
  <si>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</si>
  <si>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</si>
  <si>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</si>
  <si>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</si>
  <si>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</si>
  <si>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</si>
  <si>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</si>
  <si>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</si>
  <si>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</si>
  <si>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</si>
  <si>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</si>
  <si>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</si>
  <si>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</si>
  <si>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</si>
  <si>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</si>
  <si>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</si>
  <si>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</si>
  <si>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</si>
  <si>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</si>
  <si>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</si>
  <si>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</si>
  <si>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</si>
  <si>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</si>
  <si>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</si>
  <si>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</si>
  <si>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</si>
  <si>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</si>
  <si>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</si>
  <si>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</si>
  <si>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</si>
  <si>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</si>
  <si>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</si>
  <si>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</si>
  <si>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</si>
  <si>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</si>
  <si>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</si>
  <si>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</si>
  <si>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</si>
  <si>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</si>
  <si>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</si>
  <si>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</si>
  <si>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</si>
  <si>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</si>
  <si>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</si>
  <si>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</si>
  <si>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</si>
  <si>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</si>
  <si>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</si>
  <si>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</si>
  <si>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</si>
  <si>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</si>
  <si>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</si>
  <si>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</si>
  <si>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</si>
  <si>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</si>
  <si>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</si>
  <si>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</si>
  <si>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</si>
  <si>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</si>
  <si>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</si>
  <si>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</si>
  <si>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</si>
  <si>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</si>
  <si>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</si>
  <si>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</si>
  <si>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</si>
  <si>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</si>
  <si>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</si>
  <si>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</si>
  <si>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</si>
  <si>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</si>
  <si>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</si>
  <si>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</si>
  <si>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</si>
  <si>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</si>
  <si>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</si>
  <si>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</si>
  <si>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</si>
  <si>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</si>
  <si>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</si>
  <si>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</si>
  <si>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</si>
  <si>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</si>
  <si>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</si>
  <si>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</si>
  <si>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</si>
  <si>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</si>
  <si>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</si>
  <si>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</si>
  <si>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</si>
  <si>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</si>
  <si>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</si>
  <si>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</si>
  <si>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</si>
  <si>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</si>
  <si>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</si>
  <si>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</si>
  <si>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</si>
  <si>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</si>
  <si>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</si>
  <si>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</si>
  <si>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</si>
  <si>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</si>
  <si>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</si>
  <si>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</si>
  <si>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</si>
  <si>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</si>
  <si>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</si>
  <si>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</si>
  <si>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</si>
  <si>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</si>
  <si>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</si>
  <si>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</si>
  <si>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</si>
  <si>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</si>
  <si>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</si>
  <si>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</si>
  <si>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</si>
  <si>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</si>
  <si>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</si>
  <si>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</si>
  <si>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</si>
  <si>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</si>
  <si>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</si>
  <si>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</si>
  <si>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</si>
  <si>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</si>
  <si>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</si>
  <si>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</si>
  <si>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</si>
  <si>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</si>
  <si>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</si>
  <si>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</si>
  <si>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</si>
  <si>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</si>
  <si>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</si>
  <si>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</si>
  <si>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</si>
  <si>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</si>
  <si>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</si>
  <si>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</si>
  <si>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</si>
  <si>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</si>
  <si>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</si>
  <si>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</si>
  <si>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</si>
  <si>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</si>
  <si>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</si>
  <si>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</si>
  <si>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</si>
  <si>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</si>
  <si>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</si>
  <si>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</si>
  <si>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</si>
  <si>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</si>
  <si>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</si>
  <si>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</si>
  <si>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</si>
  <si>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</si>
  <si>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</si>
  <si>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</si>
  <si>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</si>
  <si>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</si>
  <si>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</si>
  <si>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</si>
  <si>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</si>
  <si>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</si>
  <si>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</si>
  <si>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</si>
  <si>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</si>
  <si>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</si>
  <si>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</si>
  <si>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</si>
  <si>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</si>
  <si>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</si>
  <si>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</si>
  <si>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</si>
  <si>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</si>
  <si>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</si>
  <si>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</si>
  <si>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</si>
  <si>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</si>
  <si>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</si>
  <si>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</si>
  <si>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</si>
  <si>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</si>
  <si>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</si>
  <si>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</si>
  <si>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</si>
  <si>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</si>
  <si>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</si>
  <si>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</si>
  <si>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</si>
  <si>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</si>
  <si>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</si>
  <si>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</si>
  <si>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</si>
  <si>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</si>
  <si>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</si>
  <si>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</si>
  <si>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</si>
  <si>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</si>
  <si>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</si>
  <si>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</si>
  <si>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</si>
  <si>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</si>
  <si>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</si>
  <si>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</si>
  <si>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</si>
  <si>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</si>
  <si>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</si>
  <si>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</si>
  <si>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</si>
  <si>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</si>
  <si>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</si>
  <si>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</si>
  <si>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</si>
  <si>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</si>
  <si>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</si>
  <si>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</si>
  <si>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</si>
  <si>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</si>
  <si>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</si>
  <si>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</si>
  <si>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</si>
  <si>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</si>
  <si>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</si>
  <si>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</si>
  <si>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</si>
  <si>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</si>
  <si>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</si>
  <si>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</si>
  <si>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</si>
  <si>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</si>
  <si>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</si>
  <si>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</si>
  <si>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</si>
  <si>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</si>
  <si>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</si>
  <si>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</si>
  <si>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</si>
  <si>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</si>
  <si>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</si>
  <si>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</si>
  <si>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</si>
  <si>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</si>
  <si>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</si>
  <si>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</si>
  <si>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</si>
  <si>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</si>
  <si>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</si>
  <si>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</si>
  <si>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</si>
  <si>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</si>
  <si>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</si>
  <si>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</si>
  <si>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</si>
  <si>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</si>
  <si>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</si>
  <si>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</si>
  <si>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</si>
  <si>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</si>
  <si>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</si>
  <si>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</si>
  <si>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</si>
  <si>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</si>
  <si>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</si>
  <si>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</si>
  <si>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</si>
  <si>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</si>
  <si>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</si>
  <si>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</si>
  <si>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</si>
  <si>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</si>
  <si>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</si>
  <si>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</si>
  <si>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</si>
  <si>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</si>
  <si>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</si>
  <si>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</si>
  <si>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</si>
  <si>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</si>
  <si>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</si>
  <si>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</si>
  <si>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</si>
  <si>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</si>
  <si>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</si>
  <si>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</si>
  <si>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</si>
  <si>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</si>
  <si>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</si>
  <si>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</si>
  <si>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</si>
  <si>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</si>
  <si>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</si>
  <si>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</si>
  <si>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</si>
  <si>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</si>
  <si>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</si>
  <si>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</si>
  <si>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</si>
  <si>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</si>
  <si>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</si>
  <si>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</si>
  <si>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</si>
  <si>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</si>
  <si>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</si>
  <si>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</si>
  <si>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</si>
  <si>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</si>
  <si>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</si>
  <si>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</si>
  <si>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</si>
  <si>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</si>
  <si>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</si>
  <si>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</si>
  <si>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</si>
  <si>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</si>
  <si>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</si>
  <si>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</si>
  <si>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</si>
  <si>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</si>
  <si>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</si>
  <si>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</si>
  <si>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</si>
  <si>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</si>
  <si>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</si>
  <si>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</si>
  <si>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</si>
  <si>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</si>
  <si>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</si>
  <si>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</si>
  <si>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</si>
  <si>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</si>
  <si>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</si>
  <si>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</si>
  <si>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</si>
  <si>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</si>
  <si>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</si>
  <si>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</si>
  <si>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</si>
  <si>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</si>
  <si>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</si>
  <si>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</si>
  <si>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</si>
  <si>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</si>
  <si>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</si>
  <si>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</si>
  <si>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</si>
  <si>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</si>
  <si>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</si>
  <si>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</si>
  <si>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</si>
  <si>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</si>
  <si>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</si>
  <si>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</si>
  <si>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</si>
  <si>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</si>
  <si>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</si>
  <si>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</si>
  <si>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</si>
  <si>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</si>
  <si>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</si>
  <si>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</si>
  <si>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</si>
  <si>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</si>
  <si>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</si>
  <si>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</si>
  <si>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</si>
  <si>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</si>
  <si>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</si>
  <si>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</si>
  <si>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</si>
  <si>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</si>
  <si>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</si>
  <si>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</si>
  <si>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</si>
  <si>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</si>
  <si>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</si>
  <si>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</si>
  <si>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</si>
  <si>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</si>
  <si>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</si>
  <si>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</si>
  <si>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</si>
  <si>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</si>
  <si>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</si>
  <si>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</si>
  <si>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</si>
  <si>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</si>
  <si>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</si>
  <si>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</si>
  <si>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</si>
  <si>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</si>
  <si>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</si>
  <si>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</si>
  <si>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</si>
  <si>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</si>
  <si>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</si>
  <si>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</si>
  <si>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</si>
  <si>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</si>
  <si>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</si>
  <si>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</si>
  <si>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</si>
  <si>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</si>
  <si>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</si>
  <si>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</si>
  <si>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</si>
  <si>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</si>
  <si>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</si>
  <si>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</si>
  <si>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</si>
  <si>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</si>
  <si>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</si>
  <si>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</si>
  <si>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</si>
  <si>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</si>
  <si>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</si>
  <si>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</si>
  <si>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</si>
  <si>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</si>
  <si>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</si>
  <si>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</si>
  <si>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</si>
  <si>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</si>
  <si>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</si>
  <si>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</si>
  <si>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</si>
  <si>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</si>
  <si>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</si>
  <si>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</si>
  <si>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</si>
  <si>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</si>
  <si>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</si>
  <si>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</si>
  <si>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</si>
  <si>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</si>
  <si>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</si>
  <si>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</si>
  <si>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</si>
  <si>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</si>
  <si>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</si>
  <si>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</si>
  <si>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</si>
  <si>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</si>
  <si>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</si>
  <si>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</si>
  <si>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</si>
  <si>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</si>
  <si>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</si>
  <si>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</si>
  <si>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</si>
  <si>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</si>
  <si>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</si>
  <si>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</si>
  <si>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</si>
  <si>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</si>
  <si>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</si>
  <si>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</si>
  <si>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</si>
  <si>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</si>
  <si>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</si>
  <si>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</si>
  <si>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</si>
  <si>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</si>
  <si>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</si>
  <si>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</si>
  <si>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</si>
  <si>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</si>
  <si>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</si>
  <si>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</si>
  <si>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</si>
  <si>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</si>
  <si>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</si>
  <si>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</si>
  <si>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</si>
  <si>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</si>
  <si>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</si>
  <si>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</si>
  <si>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</si>
  <si>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</si>
  <si>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</si>
  <si>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</si>
  <si>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</si>
  <si>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</si>
  <si>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</si>
  <si>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</si>
  <si>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</si>
  <si>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</si>
  <si>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</si>
  <si>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</si>
  <si>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</si>
  <si>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</si>
  <si>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</si>
  <si>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</si>
  <si>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</si>
  <si>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</si>
  <si>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</si>
  <si>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</si>
  <si>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</si>
  <si>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</si>
  <si>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</si>
  <si>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</si>
  <si>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</si>
  <si>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</si>
  <si>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</si>
  <si>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</si>
  <si>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</si>
  <si>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</si>
  <si>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</si>
  <si>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</si>
  <si>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</si>
  <si>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</si>
  <si>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</si>
  <si>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</si>
  <si>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</si>
  <si>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</si>
  <si>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</si>
  <si>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</si>
  <si>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</si>
  <si>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</si>
  <si>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</si>
  <si>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</si>
  <si>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</si>
  <si>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</si>
  <si>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</si>
  <si>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</si>
  <si>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</si>
  <si>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</si>
  <si>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</si>
  <si>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</si>
  <si>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</si>
  <si>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</si>
  <si>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</si>
  <si>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</si>
  <si>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</si>
  <si>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</si>
  <si>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</si>
  <si>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</si>
  <si>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</si>
  <si>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</si>
  <si>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</si>
  <si>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</si>
  <si>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</si>
  <si>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</si>
  <si>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</si>
  <si>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</si>
  <si>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</si>
  <si>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</si>
  <si>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</si>
  <si>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</si>
  <si>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</si>
  <si>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</si>
  <si>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</si>
  <si>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</si>
  <si>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</si>
  <si>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</si>
  <si>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</si>
  <si>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</si>
  <si>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</si>
  <si>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</si>
  <si>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</si>
  <si>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</si>
  <si>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</si>
  <si>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</si>
  <si>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</si>
  <si>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</si>
  <si>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</si>
  <si>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</si>
  <si>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</si>
  <si>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</si>
  <si>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</si>
  <si>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</si>
  <si>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</si>
  <si>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</si>
  <si>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</si>
  <si>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</si>
  <si>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</si>
  <si>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</si>
  <si>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</si>
  <si>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</si>
  <si>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</si>
  <si>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</si>
  <si>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</si>
  <si>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</si>
  <si>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</si>
  <si>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</si>
  <si>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</si>
  <si>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</si>
  <si>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</si>
  <si>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</si>
  <si>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</si>
  <si>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</si>
  <si>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</si>
  <si>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</si>
  <si>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</si>
  <si>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</si>
  <si>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</si>
  <si>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</si>
  <si>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</si>
  <si>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</si>
  <si>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</si>
  <si>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</si>
  <si>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</si>
  <si>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</si>
  <si>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</si>
  <si>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</si>
  <si>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</si>
  <si>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</si>
  <si>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</si>
  <si>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</si>
  <si>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</si>
  <si>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</si>
  <si>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</si>
  <si>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</si>
  <si>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</si>
  <si>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</si>
  <si>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</si>
  <si>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</si>
  <si>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</si>
  <si>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</si>
  <si>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</si>
  <si>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</si>
  <si>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</si>
  <si>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</si>
  <si>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</si>
  <si>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</si>
  <si>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</si>
  <si>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</si>
  <si>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</si>
  <si>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</si>
  <si>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</si>
  <si>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</si>
  <si>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</si>
  <si>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</si>
  <si>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</si>
  <si>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</si>
  <si>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</si>
  <si>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</si>
  <si>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</si>
  <si>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</si>
  <si>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</si>
  <si>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</si>
  <si>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</si>
  <si>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</si>
  <si>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</si>
  <si>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</si>
  <si>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</si>
  <si>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</si>
  <si>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</si>
  <si>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</si>
  <si>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</si>
  <si>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</si>
  <si>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</si>
  <si>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</si>
  <si>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</si>
  <si>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</si>
  <si>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</si>
  <si>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</si>
  <si>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</si>
  <si>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</si>
  <si>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</si>
  <si>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</si>
  <si>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</si>
  <si>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</si>
  <si>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</si>
  <si>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</si>
  <si>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</si>
  <si>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</si>
  <si>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</si>
  <si>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</si>
  <si>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</si>
  <si>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</si>
  <si>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</si>
  <si>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</si>
  <si>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</si>
  <si>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</si>
  <si>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</si>
  <si>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</si>
  <si>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</si>
  <si>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</si>
  <si>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</si>
  <si>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</si>
  <si>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</si>
  <si>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</si>
  <si>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</si>
  <si>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</si>
  <si>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</si>
  <si>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</si>
  <si>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</si>
  <si>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</si>
  <si>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</si>
  <si>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</si>
  <si>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</si>
  <si>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</si>
  <si>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</si>
  <si>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</si>
  <si>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</si>
  <si>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</si>
  <si>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</si>
  <si>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</si>
  <si>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</si>
  <si>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</si>
  <si>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</si>
  <si>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</si>
  <si>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</si>
  <si>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</si>
  <si>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</si>
  <si>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</si>
  <si>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</si>
  <si>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</si>
  <si>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</si>
  <si>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</si>
  <si>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</si>
  <si>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</si>
  <si>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</si>
  <si>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</si>
  <si>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</si>
  <si>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</si>
  <si>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</si>
  <si>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</si>
  <si>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</si>
  <si>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</si>
  <si>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</si>
  <si>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</si>
  <si>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</si>
  <si>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</si>
  <si>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</si>
  <si>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</si>
  <si>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</si>
  <si>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</si>
  <si>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</si>
  <si>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</si>
  <si>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</si>
  <si>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</si>
  <si>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</si>
  <si>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</si>
  <si>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</si>
  <si>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</si>
  <si>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</si>
  <si>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</si>
  <si>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</si>
  <si>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</si>
  <si>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</si>
  <si>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</si>
  <si>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</si>
  <si>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</si>
  <si>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</si>
  <si>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</si>
  <si>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</si>
  <si>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</si>
  <si>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</si>
  <si>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</si>
  <si>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</si>
  <si>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</si>
  <si>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</si>
  <si>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</si>
  <si>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</si>
  <si>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</si>
  <si>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</si>
  <si>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</si>
  <si>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</si>
  <si>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</si>
  <si>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</si>
  <si>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</si>
  <si>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</si>
  <si>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</si>
  <si>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</si>
  <si>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</si>
  <si>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</si>
  <si>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</si>
  <si>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</si>
  <si>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</si>
  <si>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</si>
  <si>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</si>
  <si>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</si>
  <si>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</si>
  <si>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</si>
  <si>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</si>
  <si>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</si>
  <si>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</si>
  <si>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</si>
  <si>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</si>
  <si>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</si>
  <si>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</si>
  <si>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</si>
  <si>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</si>
  <si>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</si>
  <si>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</si>
  <si>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</si>
  <si>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</si>
  <si>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</si>
  <si>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</si>
  <si>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</si>
  <si>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</si>
  <si>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</si>
  <si>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</si>
  <si>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</si>
  <si>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</si>
  <si>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</si>
  <si>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</si>
  <si>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</si>
  <si>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</si>
  <si>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</si>
  <si>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</si>
  <si>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</si>
  <si>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</si>
  <si>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</si>
  <si>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</si>
  <si>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</si>
  <si>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</si>
  <si>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</si>
  <si>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</si>
  <si>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</si>
  <si>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</si>
  <si>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</si>
  <si>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</si>
  <si>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</si>
  <si>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</si>
  <si>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</si>
  <si>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</si>
  <si>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</si>
  <si>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</si>
  <si>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</si>
  <si>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</si>
  <si>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</si>
  <si>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</si>
  <si>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</si>
  <si>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</si>
  <si>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</si>
  <si>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</si>
  <si>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</si>
  <si>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</si>
  <si>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</si>
  <si>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</si>
  <si>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</si>
  <si>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</si>
  <si>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</si>
  <si>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</si>
  <si>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</si>
  <si>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</si>
  <si>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</si>
  <si>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</si>
  <si>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</si>
  <si>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</si>
  <si>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</si>
  <si>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</si>
  <si>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</si>
  <si>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</si>
  <si>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</si>
  <si>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</si>
  <si>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</si>
  <si>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</si>
  <si>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</si>
  <si>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</si>
  <si>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</si>
  <si>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</si>
  <si>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</si>
  <si>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</si>
  <si>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</si>
  <si>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</si>
  <si>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</si>
  <si>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</si>
  <si>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</si>
  <si>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</si>
  <si>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</si>
  <si>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</si>
  <si>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</si>
  <si>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</si>
  <si>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</si>
  <si>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</si>
  <si>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</si>
  <si>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</si>
  <si>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</si>
  <si>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</si>
  <si>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</si>
  <si>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</si>
  <si>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</si>
  <si>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</si>
  <si>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</si>
  <si>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</si>
  <si>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</si>
  <si>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</si>
  <si>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</si>
  <si>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</si>
  <si>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</si>
  <si>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</si>
  <si>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</si>
  <si>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</si>
  <si>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</si>
  <si>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</si>
  <si>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</si>
  <si>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</si>
  <si>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</si>
  <si>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</si>
  <si>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</si>
  <si>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</si>
  <si>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</si>
  <si>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</si>
  <si>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</si>
  <si>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</si>
  <si>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</si>
  <si>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</si>
  <si>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</si>
  <si>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</si>
  <si>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</si>
  <si>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</si>
  <si>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</si>
  <si>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</si>
  <si>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</si>
  <si>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</si>
  <si>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</si>
  <si>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</si>
  <si>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</si>
  <si>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</si>
  <si>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</si>
  <si>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</si>
  <si>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</si>
  <si>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</si>
  <si>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</si>
  <si>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</si>
  <si>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</si>
  <si>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</si>
  <si>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</si>
  <si>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</si>
  <si>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</si>
  <si>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</si>
  <si>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</si>
  <si>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</si>
  <si>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</si>
  <si>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</si>
  <si>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</si>
  <si>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</si>
  <si>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</si>
  <si>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</si>
  <si>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</si>
  <si>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</si>
  <si>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</si>
  <si>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</si>
  <si>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</si>
  <si>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</si>
  <si>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</si>
  <si>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</si>
  <si>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</si>
  <si>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</si>
  <si>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</si>
  <si>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</si>
  <si>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</si>
  <si>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</si>
  <si>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</si>
  <si>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</si>
  <si>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</si>
  <si>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</si>
  <si>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</si>
  <si>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</si>
  <si>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</si>
  <si>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</si>
  <si>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</si>
  <si>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</si>
  <si>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</si>
  <si>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</si>
  <si>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</si>
  <si>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</si>
  <si>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</si>
  <si>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</si>
  <si>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</si>
  <si>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</si>
  <si>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</si>
  <si>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</si>
  <si>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</si>
  <si>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</si>
  <si>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</si>
  <si>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</si>
  <si>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</si>
  <si>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</si>
  <si>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</si>
  <si>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</si>
  <si>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</si>
  <si>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</si>
  <si>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</si>
  <si>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</si>
  <si>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</si>
  <si>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</si>
  <si>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</si>
  <si>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</si>
  <si>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</si>
  <si>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</si>
  <si>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</si>
  <si>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</si>
  <si>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</si>
  <si>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</si>
  <si>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</si>
  <si>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</si>
  <si>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</si>
  <si>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</si>
  <si>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</si>
  <si>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</si>
  <si>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</si>
  <si>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</si>
  <si>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</si>
  <si>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</si>
  <si>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</si>
  <si>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</si>
  <si>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</si>
  <si>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</si>
  <si>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</si>
  <si>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</si>
  <si>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</si>
  <si>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</si>
  <si>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</si>
  <si>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</si>
  <si>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</si>
  <si>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</si>
  <si>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</si>
  <si>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</si>
  <si>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</si>
  <si>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</si>
  <si>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</si>
  <si>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</si>
  <si>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</si>
  <si>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</si>
  <si>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</si>
  <si>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</si>
  <si>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</si>
  <si>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</si>
  <si>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</si>
  <si>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</si>
  <si>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</si>
  <si>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</si>
  <si>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</si>
  <si>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</si>
  <si>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</si>
  <si>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</si>
  <si>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</si>
  <si>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</si>
  <si>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</si>
  <si>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</si>
  <si>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</si>
  <si>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</si>
  <si>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</si>
  <si>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</si>
  <si>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</si>
  <si>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</si>
  <si>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</si>
  <si>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</si>
  <si>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</si>
  <si>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</si>
  <si>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</si>
  <si>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</si>
  <si>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</si>
  <si>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</si>
  <si>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</si>
  <si>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</si>
  <si>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</si>
  <si>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</si>
  <si>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</si>
  <si>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</si>
  <si>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</si>
  <si>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</si>
  <si>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</si>
  <si>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</si>
  <si>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</si>
  <si>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</si>
  <si>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</si>
  <si>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</si>
  <si>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</si>
  <si>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</si>
  <si>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</si>
  <si>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</si>
  <si>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</si>
  <si>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</si>
  <si>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</si>
  <si>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</si>
  <si>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</si>
  <si>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</si>
  <si>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</si>
  <si>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</si>
  <si>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</si>
  <si>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</si>
  <si>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</si>
  <si>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</si>
  <si>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</si>
  <si>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</si>
  <si>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</si>
  <si>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</si>
  <si>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</si>
  <si>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</si>
  <si>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</si>
  <si>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</si>
  <si>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</si>
  <si>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</si>
  <si>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</si>
  <si>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</si>
  <si>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</si>
  <si>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</si>
  <si>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</si>
  <si>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</si>
  <si>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</si>
  <si>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</si>
  <si>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</si>
  <si>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</si>
  <si>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</si>
  <si>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</si>
  <si>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</si>
  <si>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</si>
  <si>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</si>
  <si>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</si>
  <si>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</si>
  <si>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</si>
  <si>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</si>
  <si>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</si>
  <si>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</si>
  <si>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</si>
  <si>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</si>
  <si>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</si>
  <si>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</si>
  <si>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</si>
  <si>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</si>
  <si>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</si>
  <si>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</si>
  <si>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</si>
  <si>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</si>
  <si>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</si>
  <si>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</si>
  <si>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</si>
  <si>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</si>
  <si>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</si>
  <si>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</si>
  <si>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</si>
  <si>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</si>
  <si>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</si>
  <si>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</si>
  <si>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</si>
  <si>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</si>
  <si>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</si>
  <si>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</si>
  <si>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</si>
  <si>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</si>
  <si>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</si>
  <si>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</si>
  <si>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</si>
  <si>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</si>
  <si>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</si>
  <si>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</si>
  <si>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</si>
  <si>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</si>
  <si>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</si>
  <si>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</si>
  <si>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</si>
  <si>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</si>
  <si>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</si>
  <si>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</si>
  <si>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</si>
  <si>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</si>
  <si>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</si>
  <si>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</si>
  <si>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</si>
  <si>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</si>
  <si>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</si>
  <si>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</si>
  <si>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</si>
  <si>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</si>
  <si>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</si>
  <si>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</si>
  <si>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</si>
  <si>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</si>
  <si>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</si>
  <si>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</si>
  <si>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</si>
  <si>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</si>
  <si>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</si>
  <si>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</si>
  <si>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</si>
  <si>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</si>
  <si>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</si>
  <si>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</si>
  <si>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</si>
  <si>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</si>
  <si>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</si>
  <si>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</si>
  <si>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</si>
  <si>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</si>
  <si>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</si>
  <si>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</si>
  <si>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</si>
  <si>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</si>
  <si>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</si>
  <si>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</si>
  <si>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</si>
  <si>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</si>
  <si>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</si>
  <si>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</si>
  <si>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</si>
  <si>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</si>
  <si>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</si>
  <si>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</si>
  <si>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</si>
  <si>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</si>
  <si>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</si>
  <si>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</si>
  <si>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</si>
  <si>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</si>
  <si>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</si>
  <si>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</si>
  <si>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</si>
  <si>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</si>
  <si>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</si>
  <si>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</si>
  <si>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</si>
  <si>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</si>
  <si>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</si>
  <si>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</si>
  <si>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</si>
  <si>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</si>
  <si>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</si>
  <si>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</si>
  <si>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</si>
  <si>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</si>
  <si>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</si>
  <si>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</si>
  <si>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</si>
  <si>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</si>
  <si>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</si>
  <si>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</si>
  <si>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</si>
  <si>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</si>
  <si>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</si>
  <si>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</si>
  <si>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</si>
  <si>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</si>
  <si>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</si>
  <si>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</si>
  <si>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</si>
  <si>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</si>
  <si>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</si>
  <si>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</si>
  <si>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</si>
  <si>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</si>
  <si>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</si>
  <si>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</si>
  <si>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</si>
  <si>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</si>
  <si>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</si>
  <si>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</si>
  <si>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</si>
  <si>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</si>
  <si>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</si>
  <si>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</si>
  <si>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</si>
  <si>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</si>
  <si>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</si>
  <si>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</si>
  <si>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</si>
  <si>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</si>
  <si>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</si>
  <si>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</si>
  <si>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</si>
  <si>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</si>
  <si>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</si>
  <si>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</si>
  <si>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</si>
  <si>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</si>
  <si>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</si>
  <si>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</si>
  <si>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</si>
  <si>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</si>
  <si>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</si>
  <si>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</si>
  <si>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</si>
  <si>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</si>
  <si>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</si>
  <si>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</si>
  <si>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</si>
  <si>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</si>
  <si>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</si>
  <si>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</si>
  <si>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</si>
  <si>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</si>
  <si>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</si>
  <si>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</si>
  <si>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</si>
  <si>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</si>
  <si>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</si>
  <si>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</si>
  <si>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</si>
  <si>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</si>
  <si>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</si>
  <si>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</si>
  <si>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</si>
  <si>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</si>
  <si>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</si>
  <si>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</si>
  <si>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</si>
  <si>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</si>
  <si>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</si>
  <si>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</si>
  <si>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</si>
  <si>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</si>
  <si>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</si>
  <si>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</si>
  <si>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</si>
  <si>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</si>
  <si>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</si>
  <si>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</si>
  <si>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</si>
  <si>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</si>
  <si>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</si>
  <si>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</si>
  <si>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</si>
  <si>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</si>
  <si>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</si>
  <si>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</si>
  <si>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</si>
  <si>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</si>
  <si>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</si>
  <si>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</si>
  <si>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</si>
  <si>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</si>
  <si>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</si>
  <si>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</si>
  <si>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</si>
  <si>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</si>
  <si>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</si>
  <si>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</si>
  <si>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</si>
  <si>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</si>
  <si>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</si>
  <si>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</si>
  <si>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</si>
  <si>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</si>
  <si>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</si>
  <si>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</si>
  <si>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</si>
  <si>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</si>
  <si>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</si>
  <si>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</si>
  <si>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</si>
  <si>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</si>
  <si>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</si>
  <si>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</si>
  <si>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</si>
  <si>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</si>
  <si>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</si>
  <si>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</si>
  <si>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</si>
  <si>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</si>
  <si>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</si>
  <si>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</si>
  <si>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</si>
  <si>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</si>
  <si>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</si>
  <si>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</si>
  <si>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</si>
  <si>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</si>
  <si>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</si>
  <si>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</si>
  <si>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</si>
  <si>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</si>
  <si>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</si>
  <si>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</si>
  <si>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</si>
  <si>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</si>
  <si>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</si>
  <si>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</si>
  <si>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</si>
  <si>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</si>
  <si>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</si>
  <si>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</si>
  <si>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</si>
  <si>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</si>
  <si>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</si>
  <si>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</si>
  <si>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</si>
  <si>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</si>
  <si>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</si>
  <si>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</si>
  <si>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</si>
  <si>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</si>
  <si>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</si>
  <si>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</si>
  <si>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</si>
  <si>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</si>
  <si>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</si>
  <si>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</si>
  <si>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</si>
  <si>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</si>
  <si>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</si>
  <si>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</si>
  <si>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</si>
  <si>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</si>
  <si>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</si>
  <si>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</si>
  <si>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</si>
  <si>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</si>
  <si>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</si>
  <si>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</si>
  <si>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</si>
  <si>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</si>
  <si>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</si>
  <si>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</si>
  <si>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</si>
  <si>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</si>
  <si>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</si>
  <si>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</si>
  <si>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</si>
  <si>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</si>
  <si>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</si>
  <si>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</si>
  <si>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</si>
  <si>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</si>
  <si>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</si>
  <si>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</si>
  <si>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</si>
  <si>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</si>
  <si>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</si>
  <si>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</si>
  <si>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</si>
  <si>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</si>
  <si>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</si>
  <si>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</si>
  <si>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</si>
  <si>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</si>
  <si>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</si>
  <si>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</si>
  <si>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</si>
  <si>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</si>
  <si>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</si>
  <si>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</si>
  <si>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</si>
  <si>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</si>
  <si>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</si>
  <si>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</si>
  <si>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</si>
  <si>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</si>
  <si>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</si>
  <si>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</si>
  <si>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</si>
  <si>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</si>
  <si>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</si>
  <si>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</si>
  <si>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</si>
  <si>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</si>
  <si>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</si>
  <si>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</si>
  <si>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</si>
  <si>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</si>
  <si>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</si>
  <si>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</si>
  <si>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</si>
  <si>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</si>
  <si>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</si>
  <si>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</si>
  <si>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</si>
  <si>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</si>
  <si>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</si>
  <si>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</si>
  <si>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</si>
  <si>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</si>
  <si>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</si>
  <si>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</si>
  <si>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</si>
  <si>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</si>
  <si>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</si>
  <si>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</si>
  <si>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</si>
  <si>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</si>
  <si>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</si>
  <si>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</si>
  <si>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</si>
  <si>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</si>
  <si>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</si>
  <si>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</si>
  <si>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</si>
  <si>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</si>
  <si>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</si>
  <si>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</si>
  <si>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</si>
  <si>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</si>
  <si>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</si>
  <si>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</si>
  <si>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</si>
  <si>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</si>
  <si>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</si>
  <si>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</si>
  <si>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</si>
  <si>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</si>
  <si>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</si>
  <si>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</si>
  <si>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</si>
  <si>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</si>
  <si>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</si>
  <si>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</si>
  <si>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</si>
  <si>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</si>
  <si>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</si>
  <si>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</si>
  <si>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</si>
  <si>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</si>
  <si>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</si>
  <si>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</si>
  <si>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</si>
  <si>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</si>
  <si>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</si>
  <si>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</si>
  <si>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</si>
  <si>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</si>
  <si>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</si>
  <si>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</si>
  <si>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</si>
  <si>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</si>
  <si>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</si>
  <si>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</si>
  <si>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</si>
  <si>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</si>
  <si>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</si>
  <si>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</si>
  <si>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</si>
  <si>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</si>
  <si>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</si>
  <si>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</si>
  <si>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</si>
  <si>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</si>
  <si>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</si>
  <si>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</si>
  <si>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</si>
  <si>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</si>
  <si>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</si>
  <si>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</si>
  <si>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</si>
  <si>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</si>
  <si>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</si>
  <si>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</si>
  <si>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</si>
  <si>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</si>
  <si>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</si>
  <si>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</si>
  <si>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</si>
  <si>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</si>
  <si>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</si>
  <si>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</si>
  <si>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</si>
  <si>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</si>
  <si>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</si>
  <si>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</si>
  <si>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</si>
  <si>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</si>
  <si>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</si>
  <si>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</si>
  <si>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</si>
  <si>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</si>
  <si>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</si>
  <si>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</si>
  <si>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</si>
  <si>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</si>
  <si>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</si>
  <si>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</si>
  <si>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</si>
  <si>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</si>
  <si>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</si>
  <si>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</si>
  <si>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</si>
  <si>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</si>
  <si>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</si>
  <si>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</si>
  <si>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</si>
  <si>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</si>
  <si>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</si>
  <si>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</si>
  <si>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</si>
  <si>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</si>
  <si>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</si>
  <si>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</si>
  <si>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</si>
  <si>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</si>
  <si>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</si>
  <si>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</si>
  <si>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</si>
  <si>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</si>
  <si>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</si>
  <si>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</si>
  <si>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</si>
  <si>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</si>
  <si>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</si>
  <si>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</si>
  <si>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</si>
  <si>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</si>
  <si>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</si>
  <si>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</si>
  <si>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</si>
  <si>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</si>
  <si>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</si>
  <si>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</si>
  <si>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</si>
  <si>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</si>
  <si>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</si>
  <si>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</si>
  <si>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</si>
  <si>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</si>
  <si>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</si>
  <si>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</si>
  <si>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</si>
  <si>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</si>
  <si>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</si>
  <si>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</si>
  <si>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</si>
  <si>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</si>
  <si>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</si>
  <si>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</si>
  <si>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</si>
  <si>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</si>
  <si>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</si>
  <si>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</si>
  <si>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</si>
  <si>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</si>
  <si>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</si>
  <si>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</si>
  <si>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</si>
  <si>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</si>
  <si>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</si>
  <si>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</si>
  <si>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</si>
  <si>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</si>
  <si>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</si>
  <si>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</si>
  <si>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</si>
  <si>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</si>
  <si>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</si>
  <si>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</si>
  <si>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</si>
  <si>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</si>
  <si>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</si>
  <si>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</si>
  <si>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</si>
  <si>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</si>
  <si>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</si>
  <si>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</si>
  <si>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</si>
  <si>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</si>
  <si>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</si>
  <si>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</si>
  <si>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</si>
  <si>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</si>
  <si>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</si>
  <si>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</si>
  <si>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</si>
  <si>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</si>
  <si>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</si>
  <si>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</si>
  <si>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</si>
  <si>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</si>
  <si>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</si>
  <si>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</si>
  <si>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</si>
  <si>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</si>
  <si>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</si>
  <si>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</si>
  <si>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</si>
  <si>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</si>
  <si>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</si>
  <si>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</si>
  <si>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</si>
  <si>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</si>
  <si>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</si>
  <si>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</si>
  <si>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</si>
  <si>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</si>
  <si>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</si>
  <si>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</si>
  <si>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</si>
  <si>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</si>
  <si>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</si>
  <si>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</si>
  <si>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</si>
  <si>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</si>
  <si>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</si>
  <si>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</si>
  <si>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</si>
  <si>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</si>
  <si>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</si>
  <si>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</si>
  <si>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</si>
  <si>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</si>
  <si>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</si>
  <si>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</si>
  <si>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</si>
  <si>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</si>
  <si>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</si>
  <si>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</si>
  <si>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</si>
  <si>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</si>
  <si>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</si>
  <si>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</si>
  <si>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</si>
  <si>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</si>
  <si>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</si>
  <si>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</si>
  <si>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</si>
  <si>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</si>
  <si>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</si>
  <si>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</si>
  <si>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</si>
  <si>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</si>
  <si>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</si>
  <si>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</si>
  <si>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</si>
  <si>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</si>
  <si>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</si>
  <si>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</si>
  <si>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</si>
  <si>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</si>
  <si>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</si>
  <si>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</si>
  <si>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</si>
  <si>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</si>
  <si>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</si>
  <si>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</si>
  <si>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</si>
  <si>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</si>
  <si>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</si>
  <si>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</si>
  <si>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</si>
  <si>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</si>
  <si>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</si>
  <si>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</si>
  <si>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</si>
  <si>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</si>
  <si>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</si>
  <si>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</si>
  <si>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</si>
  <si>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</si>
  <si>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</si>
  <si>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</si>
  <si>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</si>
  <si>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</si>
  <si>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</si>
  <si>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</si>
  <si>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</si>
  <si>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</si>
  <si>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</si>
  <si>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</si>
  <si>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</si>
  <si>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</si>
  <si>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</si>
  <si>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</si>
  <si>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</si>
  <si>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</si>
  <si>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</si>
  <si>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</si>
  <si>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</si>
  <si>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</si>
  <si>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</si>
  <si>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</si>
  <si>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</si>
  <si>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</si>
  <si>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</si>
  <si>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</si>
  <si>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</si>
  <si>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</si>
  <si>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</si>
  <si>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</si>
  <si>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</si>
  <si>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</si>
  <si>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</si>
  <si>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</si>
  <si>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</si>
  <si>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</si>
  <si>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</si>
  <si>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</si>
  <si>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</si>
  <si>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</si>
  <si>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</si>
  <si>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</si>
  <si>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</si>
  <si>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</si>
  <si>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</si>
  <si>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</si>
  <si>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</si>
  <si>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</si>
  <si>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</si>
  <si>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</si>
  <si>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</si>
  <si>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</si>
  <si>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</si>
  <si>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</si>
  <si>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</si>
  <si>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</si>
  <si>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</si>
  <si>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</si>
  <si>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</si>
  <si>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</si>
  <si>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</si>
  <si>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</si>
  <si>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</si>
  <si>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</si>
  <si>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</si>
  <si>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</si>
  <si>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</si>
  <si>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</si>
  <si>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</si>
  <si>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</si>
  <si>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</si>
  <si>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</si>
  <si>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</si>
  <si>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</si>
  <si>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</si>
  <si>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</si>
  <si>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</si>
  <si>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</si>
  <si>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</si>
  <si>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</si>
  <si>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</si>
  <si>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</si>
  <si>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</si>
  <si>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</si>
  <si>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</si>
  <si>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</si>
  <si>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</si>
  <si>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</si>
  <si>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</si>
  <si>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</si>
  <si>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</si>
  <si>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</si>
  <si>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</si>
  <si>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</si>
  <si>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</si>
  <si>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</si>
  <si>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</si>
  <si>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</si>
  <si>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</si>
  <si>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</si>
  <si>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</si>
  <si>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</si>
  <si>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</si>
  <si>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</si>
  <si>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</si>
  <si>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</si>
  <si>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</si>
  <si>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</si>
  <si>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</si>
  <si>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</si>
  <si>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</si>
  <si>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</si>
  <si>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</si>
  <si>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</si>
  <si>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</si>
  <si>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</si>
  <si>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</si>
  <si>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</si>
  <si>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</si>
  <si>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</si>
  <si>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</si>
  <si>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</si>
  <si>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</si>
  <si>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</si>
  <si>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</si>
  <si>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</si>
  <si>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</si>
  <si>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</si>
  <si>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</si>
  <si>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</si>
  <si>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</si>
  <si>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</si>
  <si>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</si>
  <si>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</si>
  <si>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</si>
  <si>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</si>
  <si>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</si>
  <si>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</si>
  <si>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</si>
  <si>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</si>
  <si>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</si>
  <si>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</si>
  <si>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</si>
  <si>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</si>
  <si>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</si>
  <si>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</si>
  <si>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</si>
  <si>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</si>
  <si>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</si>
  <si>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</si>
  <si>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</si>
  <si>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</si>
  <si>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</si>
  <si>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</si>
  <si>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</si>
  <si>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</si>
  <si>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</si>
  <si>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</si>
  <si>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</si>
  <si>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</si>
  <si>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</si>
  <si>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</si>
  <si>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</si>
  <si>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</si>
  <si>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</si>
  <si>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</si>
  <si>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</si>
  <si>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</si>
  <si>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</si>
  <si>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</si>
  <si>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</si>
  <si>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</si>
  <si>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</si>
  <si>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</si>
  <si>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</si>
  <si>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</si>
  <si>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</si>
  <si>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</si>
  <si>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</si>
  <si>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</si>
  <si>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</si>
  <si>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</si>
  <si>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</si>
  <si>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</si>
  <si>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</si>
  <si>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</si>
  <si>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</si>
  <si>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</si>
  <si>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</si>
  <si>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</si>
  <si>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</si>
  <si>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</si>
  <si>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</si>
  <si>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</si>
  <si>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</si>
  <si>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</si>
  <si>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</si>
  <si>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</si>
  <si>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</si>
  <si>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</si>
  <si>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</si>
  <si>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</si>
  <si>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</si>
  <si>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</si>
  <si>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</si>
  <si>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</si>
  <si>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</si>
  <si>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</si>
  <si>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</si>
  <si>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</si>
  <si>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</si>
  <si>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</si>
  <si>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</si>
  <si>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</si>
  <si>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</si>
  <si>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</si>
  <si>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</si>
  <si>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</si>
  <si>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</si>
  <si>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</si>
  <si>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</si>
  <si>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</si>
  <si>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</si>
  <si>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</si>
  <si>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</si>
  <si>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</si>
  <si>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</si>
  <si>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</si>
  <si>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</si>
  <si>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</si>
  <si>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</si>
  <si>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</si>
  <si>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</si>
  <si>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</si>
  <si>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</si>
  <si>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</si>
  <si>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</si>
  <si>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</si>
  <si>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</si>
  <si>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</si>
  <si>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</si>
  <si>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</si>
  <si>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</si>
  <si>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</si>
  <si>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</si>
  <si>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</si>
  <si>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</si>
  <si>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</si>
  <si>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</si>
  <si>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</si>
  <si>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</si>
  <si>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</si>
  <si>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</si>
  <si>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</si>
  <si>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</si>
  <si>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</si>
  <si>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</si>
  <si>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</si>
  <si>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</si>
  <si>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</si>
  <si>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</si>
  <si>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</si>
  <si>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</si>
  <si>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</si>
  <si>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</si>
  <si>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</si>
  <si>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</si>
  <si>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</si>
  <si>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</si>
  <si>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</si>
  <si>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</si>
  <si>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</si>
  <si>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</si>
  <si>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</si>
  <si>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</si>
  <si>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</si>
  <si>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</si>
  <si>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</si>
  <si>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</si>
  <si>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</si>
  <si>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</si>
  <si>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</si>
  <si>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</si>
  <si>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</si>
  <si>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</si>
  <si>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</si>
  <si>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</si>
  <si>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</si>
  <si>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</si>
  <si>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</si>
  <si>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</si>
  <si>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</si>
  <si>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</si>
  <si>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</si>
  <si>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</si>
  <si>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</si>
  <si>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</si>
  <si>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</si>
  <si>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</si>
  <si>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</si>
  <si>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</si>
  <si>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</si>
  <si>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</si>
  <si>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</si>
  <si>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</si>
  <si>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</si>
  <si>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</si>
  <si>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</si>
  <si>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</si>
  <si>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</si>
  <si>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</si>
  <si>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</si>
  <si>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</si>
  <si>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</si>
  <si>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</si>
  <si>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</si>
  <si>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</si>
  <si>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</si>
  <si>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</si>
  <si>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</si>
  <si>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</si>
  <si>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</si>
  <si>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</si>
  <si>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</si>
  <si>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</si>
  <si>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</si>
  <si>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</si>
  <si>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</si>
  <si>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</si>
  <si>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</si>
  <si>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</si>
  <si>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</si>
  <si>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</si>
  <si>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</si>
  <si>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</si>
  <si>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</si>
  <si>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</si>
  <si>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</si>
  <si>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</si>
  <si>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</si>
  <si>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</si>
  <si>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</si>
  <si>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</si>
  <si>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</si>
  <si>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</si>
  <si>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</si>
  <si>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</si>
  <si>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</si>
  <si>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</si>
  <si>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</si>
  <si>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</si>
  <si>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</si>
  <si>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</si>
  <si>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</si>
  <si>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</si>
  <si>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</si>
  <si>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</si>
  <si>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</si>
  <si>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</si>
  <si>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</si>
  <si>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</si>
  <si>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</si>
  <si>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</si>
  <si>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</si>
  <si>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</si>
  <si>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</si>
  <si>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</si>
  <si>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</si>
  <si>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</si>
  <si>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</si>
  <si>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</si>
  <si>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</si>
  <si>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</si>
  <si>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</si>
  <si>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</si>
  <si>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</si>
  <si>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</si>
  <si>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</si>
  <si>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</si>
  <si>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</si>
  <si>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</si>
  <si>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</si>
  <si>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</si>
  <si>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</si>
  <si>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</si>
  <si>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</si>
  <si>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</si>
  <si>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</si>
  <si>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</si>
  <si>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</si>
  <si>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</si>
  <si>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</si>
  <si>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</si>
  <si>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</si>
  <si>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</si>
  <si>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</si>
  <si>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</si>
  <si>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</si>
  <si>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</si>
  <si>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</si>
  <si>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</si>
  <si>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</si>
  <si>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</si>
  <si>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</si>
  <si>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</si>
  <si>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</si>
  <si>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</si>
  <si>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</si>
  <si>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</si>
  <si>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</si>
  <si>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</si>
  <si>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</si>
  <si>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</si>
  <si>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</si>
  <si>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</si>
  <si>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</si>
  <si>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</si>
  <si>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</si>
  <si>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</si>
  <si>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</si>
  <si>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</si>
  <si>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</si>
  <si>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</si>
  <si>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</si>
  <si>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</si>
  <si>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</si>
  <si>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</si>
  <si>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</si>
  <si>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</si>
  <si>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</si>
  <si>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</si>
  <si>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</si>
  <si>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</si>
  <si>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</si>
  <si>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</si>
  <si>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</si>
  <si>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</si>
  <si>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</si>
  <si>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</si>
  <si>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</si>
  <si>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</si>
  <si>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</si>
  <si>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</si>
  <si>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</si>
  <si>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</si>
  <si>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</si>
  <si>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</si>
  <si>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</si>
  <si>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</si>
  <si>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</si>
  <si>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</si>
  <si>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</si>
  <si>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</si>
  <si>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</si>
  <si>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</si>
  <si>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</si>
  <si>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</si>
  <si>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</si>
  <si>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</si>
  <si>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</si>
  <si>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</si>
  <si>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</si>
  <si>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</si>
  <si>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</si>
  <si>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</si>
  <si>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</si>
  <si>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</si>
  <si>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</si>
  <si>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</si>
  <si>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</si>
  <si>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</si>
  <si>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</si>
  <si>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</si>
  <si>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</si>
  <si>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</si>
  <si>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</si>
  <si>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</si>
  <si>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</si>
  <si>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</si>
  <si>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</si>
  <si>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</si>
  <si>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</si>
  <si>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</si>
  <si>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</si>
  <si>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</si>
  <si>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</si>
  <si>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</si>
  <si>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</si>
  <si>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</si>
  <si>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</si>
  <si>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</si>
  <si>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</si>
  <si>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</si>
  <si>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</si>
  <si>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</si>
  <si>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</si>
  <si>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</si>
  <si>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</si>
  <si>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</si>
  <si>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</si>
  <si>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</si>
  <si>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</si>
  <si>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</si>
  <si>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</si>
  <si>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</si>
  <si>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</si>
  <si>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</si>
  <si>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</si>
  <si>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</si>
  <si>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</si>
  <si>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</si>
  <si>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</si>
  <si>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</si>
  <si>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</si>
  <si>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</si>
  <si>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</si>
  <si>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</si>
  <si>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</si>
  <si>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</si>
  <si>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</si>
  <si>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</si>
  <si>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</si>
  <si>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</si>
  <si>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</si>
  <si>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</si>
  <si>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</si>
  <si>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</si>
  <si>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</si>
  <si>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</si>
  <si>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</si>
  <si>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</si>
  <si>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</si>
  <si>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</si>
  <si>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</si>
  <si>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</si>
  <si>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</si>
  <si>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</si>
  <si>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</si>
  <si>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</si>
  <si>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</si>
  <si>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</si>
  <si>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</si>
  <si>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</si>
  <si>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</si>
  <si>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</si>
  <si>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</si>
  <si>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</si>
  <si>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</si>
  <si>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</si>
  <si>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</si>
  <si>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</si>
  <si>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</si>
  <si>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</si>
  <si>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</si>
  <si>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</si>
  <si>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</si>
  <si>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</si>
  <si>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</si>
  <si>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</si>
  <si>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</si>
  <si>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</si>
  <si>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</si>
  <si>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</si>
  <si>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</si>
  <si>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</si>
  <si>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</si>
  <si>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</si>
  <si>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</si>
  <si>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</si>
  <si>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</si>
  <si>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</si>
  <si>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</si>
  <si>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</si>
  <si>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</si>
  <si>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</si>
  <si>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</si>
  <si>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</si>
  <si>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</si>
  <si>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</si>
  <si>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</si>
  <si>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</si>
  <si>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</si>
  <si>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</si>
  <si>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</si>
  <si>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</si>
  <si>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</si>
  <si>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</si>
  <si>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</si>
  <si>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</si>
  <si>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</si>
  <si>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</si>
  <si>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</si>
  <si>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</si>
  <si>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</si>
  <si>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</si>
  <si>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</si>
  <si>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</si>
  <si>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</si>
  <si>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</si>
  <si>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</si>
  <si>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</si>
  <si>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</si>
  <si>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</si>
  <si>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</si>
  <si>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</si>
  <si>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</si>
  <si>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</si>
  <si>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</si>
  <si>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</si>
  <si>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</si>
  <si>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</si>
  <si>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</si>
  <si>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</si>
  <si>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</si>
  <si>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</si>
  <si>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</si>
  <si>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</si>
  <si>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</si>
  <si>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</si>
  <si>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</si>
  <si>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</si>
  <si>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</si>
  <si>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</si>
  <si>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</si>
  <si>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</si>
  <si>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</si>
  <si>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</si>
  <si>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</si>
  <si>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</si>
  <si>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</si>
  <si>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</si>
  <si>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</si>
  <si>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</si>
  <si>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</si>
  <si>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</si>
  <si>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</si>
  <si>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</si>
  <si>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</si>
  <si>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</si>
  <si>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</si>
  <si>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</si>
  <si>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</si>
  <si>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</si>
  <si>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</si>
  <si>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</si>
  <si>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</si>
  <si>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</si>
  <si>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</si>
  <si>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</si>
  <si>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</si>
  <si>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</si>
  <si>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</si>
  <si>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</si>
  <si>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</si>
  <si>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</si>
  <si>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</si>
  <si>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</si>
  <si>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</si>
  <si>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</si>
  <si>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</si>
  <si>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</si>
  <si>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</si>
  <si>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</si>
  <si>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</si>
  <si>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</si>
  <si>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</si>
  <si>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</si>
  <si>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</si>
  <si>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</si>
  <si>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</si>
  <si>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</si>
  <si>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</si>
  <si>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</si>
  <si>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</si>
  <si>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</si>
  <si>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</si>
  <si>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</si>
  <si>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</si>
  <si>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</si>
  <si>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</si>
  <si>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</si>
  <si>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</si>
  <si>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</si>
  <si>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</si>
  <si>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</si>
  <si>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</si>
  <si>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</si>
  <si>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</si>
  <si>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</si>
  <si>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</si>
  <si>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</si>
  <si>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</si>
  <si>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</si>
  <si>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</si>
  <si>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</si>
  <si>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</si>
  <si>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</si>
  <si>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</si>
  <si>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</si>
  <si>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</si>
  <si>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</si>
  <si>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</si>
  <si>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</si>
  <si>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</si>
  <si>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</si>
  <si>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</si>
  <si>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</si>
  <si>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</si>
  <si>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</si>
  <si>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</si>
  <si>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</si>
  <si>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</si>
  <si>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</si>
  <si>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</si>
  <si>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</si>
  <si>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</si>
  <si>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</si>
  <si>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</si>
  <si>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</si>
  <si>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</si>
  <si>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</si>
  <si>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</si>
  <si>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</si>
  <si>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</si>
  <si>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</si>
  <si>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</si>
  <si>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</si>
  <si>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</si>
  <si>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</si>
  <si>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</si>
  <si>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</si>
  <si>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</si>
  <si>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</si>
  <si>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</si>
  <si>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</si>
  <si>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</si>
  <si>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</si>
  <si>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</si>
  <si>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</si>
  <si>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</si>
  <si>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</si>
  <si>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</si>
  <si>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</si>
  <si>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</si>
  <si>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</si>
  <si>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</si>
  <si>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</si>
  <si>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</si>
  <si>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</si>
  <si>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</si>
  <si>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</si>
  <si>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</si>
  <si>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</si>
  <si>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</si>
  <si>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</si>
  <si>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</si>
  <si>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</si>
  <si>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</si>
  <si>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</si>
  <si>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</si>
  <si>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</si>
  <si>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</si>
  <si>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</si>
  <si>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</si>
  <si>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</si>
  <si>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</si>
  <si>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</si>
  <si>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</si>
  <si>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</si>
  <si>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</si>
  <si>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</si>
  <si>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</si>
  <si>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</si>
  <si>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</si>
  <si>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</si>
  <si>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</si>
  <si>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</si>
  <si>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</si>
  <si>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</si>
  <si>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</si>
  <si>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</si>
  <si>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</si>
  <si>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</si>
  <si>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</si>
  <si>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</si>
  <si>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</si>
  <si>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</si>
  <si>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</si>
  <si>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</si>
  <si>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</si>
  <si>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</si>
  <si>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</si>
  <si>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</si>
  <si>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</si>
  <si>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</si>
  <si>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</si>
  <si>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</si>
  <si>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</si>
  <si>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</si>
  <si>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</si>
  <si>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</si>
  <si>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</si>
  <si>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</si>
  <si>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</si>
  <si>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</si>
  <si>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</si>
  <si>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</si>
  <si>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</si>
  <si>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</si>
  <si>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</si>
  <si>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</si>
  <si>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</si>
  <si>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</si>
  <si>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</si>
  <si>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</si>
  <si>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</si>
  <si>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</si>
  <si>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</si>
  <si>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</si>
  <si>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</si>
  <si>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</si>
  <si>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</si>
  <si>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</si>
  <si>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</si>
  <si>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</si>
  <si>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</si>
  <si>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</si>
  <si>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</si>
  <si>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</si>
  <si>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</si>
  <si>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</si>
  <si>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</si>
  <si>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</si>
  <si>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</si>
  <si>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</si>
  <si>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</si>
  <si>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</si>
  <si>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</si>
  <si>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</si>
  <si>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</si>
  <si>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</si>
  <si>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</si>
  <si>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</si>
  <si>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</si>
  <si>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</si>
  <si>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</si>
  <si>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</si>
  <si>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</si>
  <si>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</si>
  <si>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</si>
  <si>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</si>
  <si>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</si>
  <si>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</si>
  <si>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</si>
  <si>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</si>
  <si>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</si>
  <si>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</si>
  <si>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</si>
  <si>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</si>
  <si>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</si>
  <si>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</si>
  <si>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</si>
  <si>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</si>
  <si>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</si>
  <si>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</si>
  <si>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</si>
  <si>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</si>
  <si>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</si>
  <si>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</si>
  <si>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</si>
  <si>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</si>
  <si>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</si>
  <si>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</si>
  <si>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</si>
  <si>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</si>
  <si>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</si>
  <si>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</si>
  <si>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</si>
  <si>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</si>
  <si>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</si>
  <si>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</si>
  <si>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</si>
  <si>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</si>
  <si>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</si>
  <si>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</si>
  <si>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</si>
  <si>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</si>
  <si>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</si>
  <si>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</si>
  <si>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</si>
  <si>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</si>
  <si>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</si>
  <si>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</si>
  <si>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</si>
  <si>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</si>
  <si>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</si>
  <si>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</si>
  <si>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</si>
  <si>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</si>
  <si>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</si>
  <si>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</si>
  <si>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</si>
  <si>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</si>
  <si>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</si>
  <si>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</si>
  <si>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</si>
  <si>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</si>
  <si>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</si>
  <si>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</si>
  <si>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</si>
  <si>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</si>
  <si>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</si>
  <si>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</si>
  <si>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</si>
  <si>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</si>
  <si>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</si>
  <si>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</si>
  <si>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</si>
  <si>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</si>
  <si>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</si>
  <si>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</si>
  <si>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</si>
  <si>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</si>
  <si>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</si>
  <si>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</si>
  <si>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</si>
  <si>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</si>
  <si>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</si>
  <si>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</si>
  <si>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</si>
  <si>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</si>
  <si>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</si>
  <si>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</si>
  <si>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</si>
  <si>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</si>
  <si>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</si>
  <si>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</si>
  <si>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</si>
  <si>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</si>
  <si>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</si>
  <si>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</si>
  <si>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</si>
  <si>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</si>
  <si>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</si>
  <si>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</si>
  <si>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</si>
  <si>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</si>
  <si>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</si>
  <si>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</si>
  <si>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</si>
  <si>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</si>
  <si>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</si>
  <si>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</si>
  <si>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</si>
  <si>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</si>
  <si>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</si>
  <si>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</si>
  <si>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</si>
  <si>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</si>
  <si>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</si>
  <si>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</si>
  <si>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</si>
  <si>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</si>
  <si>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</si>
  <si>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</si>
  <si>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</si>
  <si>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</si>
  <si>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</si>
  <si>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</si>
  <si>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</si>
  <si>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</si>
  <si>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</si>
  <si>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</si>
  <si>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</si>
  <si>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</si>
  <si>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</si>
  <si>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</si>
  <si>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</si>
  <si>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</si>
  <si>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</si>
  <si>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</si>
  <si>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</si>
  <si>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</si>
  <si>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</si>
  <si>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</si>
  <si>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</si>
  <si>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</si>
  <si>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</si>
  <si>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</si>
  <si>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</si>
  <si>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</si>
  <si>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</si>
  <si>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</si>
  <si>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</si>
  <si>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</si>
  <si>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</si>
  <si>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</si>
  <si>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</si>
  <si>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</si>
  <si>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</si>
  <si>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</si>
  <si>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</si>
  <si>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</si>
  <si>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</si>
  <si>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</si>
  <si>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</si>
  <si>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</si>
  <si>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</si>
  <si>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</si>
  <si>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</si>
  <si>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</si>
  <si>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</si>
  <si>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</si>
  <si>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</si>
  <si>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</si>
  <si>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</si>
  <si>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</si>
  <si>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</si>
  <si>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</si>
  <si>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</si>
  <si>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</si>
  <si>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</si>
  <si>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</si>
  <si>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</si>
  <si>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</si>
  <si>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</si>
  <si>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</si>
  <si>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</si>
  <si>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</si>
  <si>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</si>
  <si>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</si>
  <si>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</si>
  <si>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</si>
  <si>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</si>
  <si>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</si>
  <si>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</si>
  <si>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</si>
  <si>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</si>
  <si>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</si>
  <si>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</si>
  <si>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</si>
  <si>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</si>
  <si>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</si>
  <si>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</si>
  <si>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</si>
  <si>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</si>
  <si>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</si>
  <si>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</si>
  <si>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</si>
  <si>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</si>
  <si>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</si>
  <si>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</si>
  <si>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</si>
  <si>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</si>
  <si>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</si>
  <si>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</si>
  <si>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</si>
  <si>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</si>
  <si>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</si>
  <si>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</si>
  <si>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</si>
  <si>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</si>
  <si>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</si>
  <si>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</si>
  <si>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</si>
  <si>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</si>
  <si>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</si>
  <si>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</si>
  <si>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</si>
  <si>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</si>
  <si>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</si>
  <si>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</si>
  <si>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</si>
  <si>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</si>
  <si>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</si>
  <si>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</si>
  <si>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</si>
  <si>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</si>
  <si>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</si>
  <si>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</si>
  <si>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</si>
  <si>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</si>
  <si>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</si>
  <si>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</si>
  <si>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</si>
  <si>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</si>
  <si>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</si>
  <si>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</si>
  <si>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</si>
  <si>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</si>
  <si>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</si>
  <si>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</si>
  <si>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</si>
  <si>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</si>
  <si>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</si>
  <si>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</si>
  <si>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</si>
  <si>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</si>
  <si>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</si>
  <si>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</si>
  <si>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</si>
  <si>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</si>
  <si>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</si>
  <si>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</si>
  <si>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</si>
  <si>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</si>
  <si>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</si>
  <si>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</si>
  <si>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</si>
  <si>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</si>
  <si>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</si>
  <si>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</si>
  <si>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</si>
  <si>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</si>
  <si>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</si>
  <si>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</si>
  <si>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</si>
  <si>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</si>
  <si>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</si>
  <si>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</si>
  <si>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</si>
  <si>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</si>
  <si>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</si>
  <si>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</si>
  <si>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</si>
  <si>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</si>
  <si>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</si>
  <si>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</si>
  <si>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</si>
  <si>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</si>
  <si>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</si>
  <si>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</si>
  <si>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</si>
  <si>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</si>
  <si>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</si>
  <si>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</si>
  <si>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</si>
  <si>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</si>
  <si>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</si>
  <si>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</si>
  <si>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</si>
  <si>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</si>
  <si>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</si>
  <si>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</si>
  <si>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</si>
  <si>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</si>
  <si>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</si>
  <si>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</si>
  <si>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</si>
  <si>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</si>
  <si>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</si>
  <si>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</si>
  <si>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</si>
  <si>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</si>
  <si>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</si>
  <si>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</si>
  <si>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</si>
  <si>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</si>
  <si>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</si>
  <si>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</si>
  <si>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</si>
  <si>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</si>
  <si>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</si>
  <si>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</si>
  <si>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</si>
  <si>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</si>
  <si>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</si>
  <si>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</si>
  <si>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</si>
  <si>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</si>
  <si>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</si>
  <si>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</si>
  <si>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</si>
  <si>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</si>
  <si>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</si>
  <si>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</si>
  <si>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</si>
  <si>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</si>
  <si>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</si>
  <si>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</si>
  <si>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</si>
  <si>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</si>
  <si>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</si>
  <si>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</si>
  <si>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</si>
  <si>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</si>
  <si>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</si>
  <si>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</si>
  <si>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</si>
  <si>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</si>
  <si>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</si>
  <si>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</si>
  <si>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</si>
  <si>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</si>
  <si>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</si>
  <si>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</si>
  <si>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</si>
  <si>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</si>
  <si>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</si>
  <si>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</si>
  <si>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</si>
  <si>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</si>
  <si>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</si>
  <si>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</si>
  <si>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</si>
  <si>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</si>
  <si>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</si>
  <si>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</si>
  <si>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</si>
  <si>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</si>
  <si>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</si>
  <si>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</si>
  <si>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</si>
  <si>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</si>
  <si>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</si>
  <si>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</si>
  <si>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</si>
  <si>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</si>
  <si>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</si>
  <si>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</si>
  <si>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</si>
  <si>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</si>
  <si>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</si>
  <si>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</si>
  <si>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</si>
  <si>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</si>
  <si>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</si>
  <si>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</si>
  <si>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</si>
  <si>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</si>
  <si>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</si>
  <si>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</si>
  <si>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</si>
  <si>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</si>
  <si>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</si>
  <si>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</si>
  <si>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</si>
  <si>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</si>
  <si>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</si>
  <si>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</si>
  <si>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</si>
  <si>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</si>
  <si>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</si>
  <si>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</si>
  <si>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</si>
  <si>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</si>
  <si>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</si>
  <si>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</si>
  <si>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</si>
  <si>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</si>
  <si>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</si>
  <si>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</si>
  <si>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</si>
  <si>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</si>
  <si>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</si>
  <si>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</si>
  <si>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</si>
  <si>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</si>
  <si>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</si>
  <si>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</si>
  <si>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</si>
  <si>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</si>
  <si>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</si>
  <si>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</si>
  <si>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</si>
  <si>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</si>
  <si>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</si>
  <si>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</si>
  <si>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</si>
  <si>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</si>
  <si>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</si>
  <si>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</si>
  <si>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</si>
  <si>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</si>
  <si>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</si>
  <si>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</si>
  <si>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</si>
  <si>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</si>
  <si>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</si>
  <si>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</si>
  <si>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</si>
  <si>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</si>
  <si>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</si>
  <si>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</si>
  <si>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</si>
  <si>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</si>
  <si>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</si>
  <si>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</si>
  <si>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</si>
  <si>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</si>
  <si>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</si>
  <si>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</si>
  <si>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</si>
  <si>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</si>
  <si>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</si>
  <si>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</si>
  <si>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</si>
  <si>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</si>
  <si>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</si>
  <si>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</si>
  <si>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</si>
  <si>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</si>
  <si>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</si>
  <si>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</si>
  <si>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</si>
  <si>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</si>
  <si>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</si>
  <si>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</si>
  <si>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</si>
  <si>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</si>
  <si>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</si>
  <si>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</si>
  <si>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</si>
  <si>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</si>
  <si>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</si>
  <si>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</si>
  <si>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</si>
  <si>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</si>
  <si>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</si>
  <si>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</si>
  <si>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</si>
  <si>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</si>
  <si>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</si>
  <si>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</si>
  <si>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</si>
  <si>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</si>
  <si>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</si>
  <si>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</si>
  <si>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</si>
  <si>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</si>
  <si>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</si>
  <si>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</si>
  <si>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</si>
  <si>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</si>
  <si>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</si>
  <si>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</si>
  <si>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</si>
  <si>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</si>
  <si>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</si>
  <si>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</si>
  <si>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</si>
  <si>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</si>
  <si>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</si>
  <si>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</si>
  <si>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</si>
  <si>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</si>
  <si>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</si>
  <si>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</si>
  <si>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</si>
  <si>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</si>
  <si>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</si>
  <si>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</si>
  <si>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</si>
  <si>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</si>
  <si>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</si>
  <si>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</si>
  <si>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</si>
  <si>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</si>
  <si>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</si>
  <si>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</si>
  <si>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</si>
  <si>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</si>
  <si>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</si>
  <si>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</si>
  <si>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</si>
  <si>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</si>
  <si>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</si>
  <si>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</si>
  <si>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</si>
  <si>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</si>
  <si>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</si>
  <si>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</si>
  <si>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</si>
  <si>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</si>
  <si>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</si>
  <si>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</si>
  <si>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</si>
  <si>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</si>
  <si>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</si>
  <si>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</si>
  <si>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</si>
  <si>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</si>
  <si>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</si>
  <si>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</si>
  <si>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</si>
  <si>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</si>
  <si>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</si>
  <si>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</si>
  <si>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</si>
  <si>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</si>
  <si>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</si>
  <si>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</si>
  <si>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</si>
  <si>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</si>
  <si>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</si>
  <si>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</si>
  <si>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</si>
  <si>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</si>
  <si>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</si>
  <si>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</si>
  <si>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</si>
  <si>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</si>
  <si>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</si>
  <si>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</si>
  <si>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</si>
  <si>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</si>
  <si>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</si>
  <si>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</si>
  <si>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</si>
  <si>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</si>
  <si>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</si>
  <si>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</si>
  <si>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</si>
  <si>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</si>
  <si>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</si>
  <si>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</si>
  <si>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</si>
  <si>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</si>
  <si>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</si>
  <si>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</si>
  <si>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</si>
  <si>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</si>
  <si>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</si>
  <si>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</si>
  <si>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</si>
  <si>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</si>
  <si>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</si>
  <si>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</si>
  <si>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</si>
  <si>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</si>
  <si>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</si>
  <si>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</si>
  <si>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</si>
  <si>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</si>
  <si>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</si>
  <si>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</si>
  <si>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</si>
  <si>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</si>
  <si>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</si>
  <si>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</si>
  <si>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</si>
  <si>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</si>
  <si>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</si>
  <si>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</si>
  <si>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</si>
  <si>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</si>
  <si>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</si>
  <si>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</si>
  <si>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</si>
  <si>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</si>
  <si>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</si>
  <si>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</si>
  <si>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</si>
  <si>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</si>
  <si>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</si>
  <si>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</si>
  <si>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</si>
  <si>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</si>
  <si>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</si>
  <si>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</si>
  <si>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</si>
  <si>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</si>
  <si>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</si>
  <si>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</si>
  <si>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</si>
  <si>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</si>
  <si>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</si>
  <si>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</si>
  <si>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</si>
  <si>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</si>
  <si>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</si>
  <si>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</si>
  <si>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</si>
  <si>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</si>
  <si>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</si>
  <si>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</si>
  <si>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</si>
  <si>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</si>
  <si>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</si>
  <si>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</si>
  <si>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</si>
  <si>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</si>
  <si>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</si>
  <si>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</si>
  <si>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</si>
  <si>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</si>
  <si>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</si>
  <si>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</si>
  <si>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</si>
  <si>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</si>
  <si>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</si>
  <si>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</si>
  <si>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</si>
  <si>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</si>
  <si>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</si>
  <si>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</si>
  <si>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</si>
  <si>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</si>
  <si>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</si>
  <si>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</si>
  <si>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</si>
  <si>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</si>
  <si>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</si>
  <si>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</si>
  <si>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</si>
  <si>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</si>
  <si>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</si>
  <si>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</si>
  <si>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</si>
  <si>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</si>
  <si>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</si>
  <si>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</si>
  <si>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</si>
  <si>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</si>
  <si>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</si>
  <si>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</si>
  <si>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</si>
  <si>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</si>
  <si>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</si>
  <si>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</si>
  <si>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</si>
  <si>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</si>
  <si>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</si>
  <si>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</si>
  <si>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</si>
  <si>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</si>
  <si>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</si>
  <si>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</si>
  <si>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</si>
  <si>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</si>
  <si>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</si>
  <si>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</si>
  <si>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</si>
  <si>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</si>
  <si>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</si>
  <si>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</si>
  <si>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</si>
  <si>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</si>
  <si>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</si>
  <si>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</si>
  <si>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</si>
  <si>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</si>
  <si>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</si>
  <si>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</si>
  <si>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</si>
  <si>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</si>
  <si>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</si>
  <si>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</si>
  <si>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</si>
  <si>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</si>
  <si>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</si>
  <si>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</si>
  <si>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</si>
  <si>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</si>
  <si>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</si>
  <si>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</si>
  <si>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</si>
  <si>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</si>
  <si>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</si>
  <si>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</si>
  <si>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</si>
  <si>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</si>
  <si>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</si>
  <si>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</si>
  <si>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</si>
  <si>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</si>
  <si>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</si>
  <si>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</si>
  <si>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</si>
  <si>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</si>
  <si>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</si>
  <si>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</si>
  <si>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</si>
  <si>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</si>
  <si>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</si>
  <si>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</si>
  <si>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</si>
  <si>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</si>
  <si>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</si>
  <si>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</si>
  <si>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</si>
  <si>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</si>
  <si>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</si>
  <si>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</si>
  <si>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</si>
  <si>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</si>
  <si>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</si>
  <si>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</si>
  <si>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</si>
  <si>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</si>
  <si>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</si>
  <si>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</si>
  <si>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</si>
  <si>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</si>
  <si>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</si>
  <si>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</si>
  <si>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</si>
  <si>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</si>
  <si>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</si>
  <si>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</si>
  <si>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</si>
  <si>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</si>
  <si>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</si>
  <si>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</si>
  <si>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</si>
  <si>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</si>
  <si>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</si>
  <si>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</si>
  <si>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</si>
  <si>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</si>
  <si>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</si>
  <si>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</si>
  <si>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</si>
  <si>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</si>
  <si>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</si>
  <si>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</si>
  <si>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</si>
  <si>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</si>
  <si>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</si>
  <si>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</si>
  <si>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</si>
  <si>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</si>
  <si>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</si>
  <si>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</si>
  <si>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</si>
  <si>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</si>
  <si>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</si>
  <si>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</si>
  <si>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</si>
  <si>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</si>
  <si>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</si>
  <si>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</si>
  <si>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</si>
  <si>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</si>
  <si>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</si>
  <si>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</si>
  <si>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</si>
  <si>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</si>
  <si>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</si>
  <si>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</si>
  <si>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</si>
  <si>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</si>
  <si>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</si>
  <si>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</si>
  <si>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</si>
  <si>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</si>
  <si>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</si>
  <si>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</si>
  <si>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</si>
  <si>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</si>
  <si>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</si>
  <si>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</si>
  <si>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</si>
  <si>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</si>
  <si>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</si>
  <si>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</si>
  <si>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</si>
  <si>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</si>
  <si>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</si>
  <si>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</si>
  <si>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</si>
  <si>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</si>
  <si>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</si>
  <si>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</si>
  <si>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</si>
  <si>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</si>
  <si>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</si>
  <si>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</si>
  <si>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</si>
  <si>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</si>
  <si>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</si>
  <si>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</si>
  <si>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</si>
  <si>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</si>
  <si>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</si>
  <si>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</si>
  <si>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</si>
  <si>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</si>
  <si>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</si>
  <si>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</si>
  <si>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</si>
  <si>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</si>
  <si>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</si>
  <si>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</si>
  <si>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</si>
  <si>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</si>
  <si>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</si>
  <si>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</si>
  <si>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</si>
  <si>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</si>
  <si>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</si>
  <si>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</si>
  <si>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</si>
  <si>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</si>
  <si>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</si>
  <si>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</si>
  <si>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</si>
  <si>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</si>
  <si>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</si>
  <si>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</si>
  <si>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</si>
  <si>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</si>
  <si>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</si>
  <si>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</si>
  <si>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</si>
  <si>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</si>
  <si>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</si>
  <si>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</si>
  <si>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</si>
  <si>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</si>
  <si>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</si>
  <si>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</si>
  <si>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</si>
  <si>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</si>
  <si>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</si>
  <si>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</si>
  <si>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</si>
  <si>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</si>
  <si>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</si>
  <si>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</si>
  <si>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</si>
  <si>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</si>
  <si>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</si>
  <si>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</si>
  <si>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</si>
  <si>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</si>
  <si>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</si>
  <si>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</si>
  <si>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</si>
  <si>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</si>
  <si>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</si>
  <si>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</si>
  <si>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</si>
  <si>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</si>
  <si>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</si>
  <si>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</si>
  <si>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</si>
  <si>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</si>
  <si>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</si>
  <si>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</si>
  <si>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</si>
  <si>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</si>
  <si>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</si>
  <si>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</si>
  <si>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</si>
  <si>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</si>
  <si>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</si>
  <si>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</si>
  <si>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</si>
  <si>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</si>
  <si>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</si>
  <si>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</si>
  <si>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</si>
  <si>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</si>
  <si>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</si>
  <si>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</si>
  <si>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</si>
  <si>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</si>
  <si>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</si>
  <si>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</si>
  <si>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</si>
  <si>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</si>
  <si>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</si>
  <si>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</si>
  <si>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</si>
  <si>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</si>
  <si>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</si>
  <si>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</si>
  <si>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</si>
  <si>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</si>
  <si>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</si>
  <si>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</si>
  <si>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</si>
  <si>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</si>
  <si>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</si>
  <si>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</si>
  <si>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</si>
  <si>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</si>
  <si>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</si>
  <si>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</si>
  <si>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</si>
  <si>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</si>
  <si>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</si>
  <si>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</si>
  <si>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</si>
  <si>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</si>
  <si>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</si>
  <si>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</si>
  <si>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</si>
  <si>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</si>
  <si>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</si>
  <si>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</si>
  <si>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</si>
  <si>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</si>
  <si>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</si>
  <si>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</si>
  <si>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</si>
  <si>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</si>
  <si>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</si>
  <si>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</si>
  <si>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</si>
  <si>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</si>
  <si>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</si>
  <si>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</si>
  <si>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</si>
  <si>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</si>
  <si>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</si>
  <si>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</si>
  <si>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</si>
  <si>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</si>
  <si>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</si>
  <si>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</si>
  <si>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</si>
  <si>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</si>
  <si>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</si>
  <si>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</si>
  <si>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</si>
  <si>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</si>
  <si>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</si>
  <si>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</si>
  <si>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</si>
  <si>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</si>
  <si>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</si>
  <si>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</si>
  <si>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</si>
  <si>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</si>
  <si>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</si>
  <si>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</si>
  <si>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</si>
  <si>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</si>
  <si>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</si>
  <si>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</si>
  <si>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</si>
  <si>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</si>
  <si>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</si>
  <si>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</si>
  <si>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</si>
  <si>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</si>
  <si>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</si>
  <si>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</si>
  <si>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</si>
  <si>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</si>
  <si>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</si>
  <si>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</si>
  <si>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</si>
  <si>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</si>
  <si>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</si>
  <si>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</si>
  <si>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</si>
  <si>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</si>
  <si>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</si>
  <si>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</si>
  <si>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</si>
  <si>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</si>
  <si>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</si>
  <si>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</si>
  <si>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</si>
  <si>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</si>
  <si>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</si>
  <si>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</si>
  <si>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</si>
  <si>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</si>
  <si>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</si>
  <si>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</si>
  <si>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</si>
  <si>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</si>
  <si>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</si>
  <si>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</si>
  <si>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</si>
  <si>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</si>
  <si>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</si>
  <si>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</si>
  <si>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</si>
  <si>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</si>
  <si>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</si>
  <si>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</si>
  <si>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</si>
  <si>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</si>
  <si>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</si>
  <si>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</si>
  <si>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</si>
  <si>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</si>
  <si>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</si>
  <si>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</si>
  <si>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</si>
  <si>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</si>
  <si>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</si>
  <si>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</si>
  <si>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</si>
  <si>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</si>
  <si>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</si>
  <si>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</si>
  <si>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</si>
  <si>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</si>
  <si>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</si>
  <si>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</si>
  <si>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</si>
  <si>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</si>
  <si>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</si>
  <si>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</si>
  <si>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</si>
  <si>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</si>
  <si>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</si>
  <si>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</si>
  <si>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</si>
  <si>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</si>
  <si>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</si>
  <si>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</si>
  <si>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</si>
  <si>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</si>
  <si>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</si>
  <si>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</si>
  <si>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</si>
  <si>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</si>
  <si>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</si>
  <si>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</si>
  <si>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</si>
  <si>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</si>
  <si>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</si>
  <si>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</si>
  <si>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</si>
  <si>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</si>
  <si>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</si>
  <si>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</si>
  <si>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</si>
  <si>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</si>
  <si>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</si>
  <si>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</si>
  <si>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</si>
  <si>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</si>
  <si>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</si>
  <si>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</si>
  <si>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</si>
  <si>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</si>
  <si>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</si>
  <si>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</si>
  <si>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</si>
  <si>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</si>
  <si>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</si>
  <si>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</si>
  <si>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</si>
  <si>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</si>
  <si>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</si>
  <si>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</si>
  <si>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</si>
  <si>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</si>
  <si>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</si>
  <si>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</si>
  <si>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</si>
  <si>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</si>
  <si>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</si>
  <si>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</si>
  <si>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</si>
  <si>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</si>
  <si>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</si>
  <si>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</si>
  <si>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</si>
  <si>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</si>
  <si>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</si>
  <si>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</si>
  <si>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</si>
  <si>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</si>
  <si>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</si>
  <si>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</si>
  <si>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</si>
  <si>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</si>
  <si>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</si>
  <si>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</si>
  <si>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</si>
  <si>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</si>
  <si>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</si>
  <si>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</si>
  <si>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</si>
  <si>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</si>
  <si>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</si>
  <si>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</si>
  <si>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</si>
  <si>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</si>
  <si>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</si>
  <si>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</si>
  <si>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</si>
  <si>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</si>
  <si>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</si>
  <si>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</si>
  <si>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</si>
  <si>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</si>
  <si>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</si>
  <si>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</si>
  <si>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</si>
  <si>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</si>
  <si>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</si>
  <si>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</si>
  <si>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</si>
  <si>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</si>
  <si>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</si>
  <si>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</si>
  <si>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</si>
  <si>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</si>
  <si>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</si>
  <si>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</si>
  <si>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</si>
  <si>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</si>
  <si>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</si>
  <si>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</si>
  <si>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</si>
  <si>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</si>
  <si>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</si>
  <si>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</si>
  <si>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</si>
  <si>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</si>
  <si>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</si>
  <si>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</si>
  <si>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</si>
  <si>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</si>
  <si>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</si>
  <si>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</si>
  <si>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</si>
  <si>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</si>
  <si>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</si>
  <si>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</si>
  <si>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</si>
  <si>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</si>
  <si>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</si>
  <si>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</si>
  <si>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</si>
  <si>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</si>
  <si>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</si>
  <si>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</si>
  <si>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</si>
  <si>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</si>
  <si>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</si>
  <si>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</si>
  <si>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</si>
  <si>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</si>
  <si>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</si>
  <si>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</si>
  <si>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</si>
  <si>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</si>
  <si>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</si>
  <si>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</si>
  <si>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</si>
  <si>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</si>
  <si>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</si>
  <si>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</si>
  <si>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</si>
  <si>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</si>
  <si>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</si>
  <si>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</si>
  <si>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</si>
  <si>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</si>
  <si>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</si>
  <si>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</si>
  <si>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</si>
  <si>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</si>
  <si>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</si>
  <si>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</si>
  <si>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</si>
  <si>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</si>
  <si>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</si>
  <si>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</si>
  <si>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</si>
  <si>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</si>
  <si>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</si>
  <si>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</si>
  <si>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</si>
  <si>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</si>
  <si>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</si>
  <si>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</si>
  <si>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</si>
  <si>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</si>
  <si>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</si>
  <si>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</si>
  <si>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</si>
  <si>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</si>
  <si>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</si>
  <si>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</si>
  <si>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</si>
  <si>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</si>
  <si>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</si>
  <si>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</si>
  <si>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</si>
  <si>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</si>
  <si>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</si>
  <si>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</si>
  <si>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</si>
  <si>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</si>
  <si>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</si>
  <si>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</si>
  <si>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</si>
  <si>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</si>
  <si>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</si>
  <si>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</si>
  <si>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</si>
  <si>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</si>
  <si>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</si>
  <si>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</si>
  <si>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</si>
  <si>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</si>
  <si>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</si>
  <si>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</si>
  <si>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</si>
  <si>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</si>
  <si>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</si>
  <si>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</si>
  <si>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</si>
  <si>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</si>
  <si>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</si>
  <si>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</si>
  <si>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</si>
  <si>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</si>
  <si>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</si>
  <si>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</si>
  <si>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</si>
  <si>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</si>
  <si>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</si>
  <si>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</si>
  <si>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</si>
  <si>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</si>
  <si>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</si>
  <si>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</si>
  <si>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</si>
  <si>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</si>
  <si>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</si>
  <si>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</si>
  <si>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</si>
  <si>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</si>
  <si>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</si>
  <si>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</si>
  <si>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</si>
  <si>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</si>
  <si>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</si>
  <si>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</si>
  <si>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</si>
  <si>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</si>
  <si>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</si>
  <si>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</si>
  <si>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</si>
  <si>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</si>
  <si>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</si>
  <si>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</si>
  <si>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</si>
  <si>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</si>
  <si>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</si>
  <si>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</si>
  <si>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</si>
  <si>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</si>
  <si>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</si>
  <si>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</si>
  <si>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</si>
  <si>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</si>
  <si>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</si>
  <si>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</si>
  <si>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</si>
  <si>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</si>
  <si>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</si>
  <si>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</si>
  <si>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</si>
  <si>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</si>
  <si>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</si>
  <si>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</si>
  <si>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</si>
  <si>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</si>
  <si>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</si>
  <si>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</si>
  <si>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</si>
  <si>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</si>
  <si>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</si>
  <si>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</si>
  <si>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</si>
  <si>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</si>
  <si>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</si>
  <si>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</si>
  <si>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</si>
  <si>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</si>
  <si>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</si>
  <si>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</si>
  <si>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</si>
  <si>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</si>
  <si>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</si>
  <si>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</si>
  <si>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</si>
  <si>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</si>
  <si>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</si>
  <si>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</si>
  <si>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</si>
  <si>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</si>
  <si>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</si>
  <si>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</si>
  <si>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</si>
  <si>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</si>
  <si>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</si>
  <si>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</si>
  <si>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</si>
  <si>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</si>
  <si>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</si>
  <si>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</si>
  <si>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</si>
  <si>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</si>
  <si>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</si>
  <si>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</si>
  <si>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</si>
  <si>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</si>
  <si>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</si>
  <si>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</si>
  <si>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</si>
  <si>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</si>
  <si>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</si>
  <si>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</si>
  <si>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</si>
  <si>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</si>
  <si>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</si>
  <si>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</si>
  <si>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</si>
  <si>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</si>
  <si>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</si>
  <si>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</si>
  <si>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</si>
  <si>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</si>
  <si>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</si>
  <si>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</si>
  <si>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</si>
  <si>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</si>
  <si>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</si>
  <si>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</si>
  <si>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</si>
  <si>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</si>
  <si>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</si>
  <si>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</si>
  <si>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</si>
  <si>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</si>
  <si>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</si>
  <si>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</si>
  <si>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</si>
  <si>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</si>
  <si>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</si>
  <si>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</si>
  <si>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</si>
  <si>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</si>
  <si>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</si>
  <si>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</si>
  <si>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</si>
  <si>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</si>
  <si>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</si>
  <si>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</si>
  <si>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</si>
  <si>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</si>
  <si>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</si>
  <si>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</si>
  <si>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</si>
  <si>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</si>
  <si>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</si>
  <si>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</si>
  <si>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</si>
  <si>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</si>
  <si>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</si>
  <si>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</si>
  <si>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</si>
  <si>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</si>
  <si>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</si>
  <si>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</si>
  <si>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</si>
  <si>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</si>
  <si>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</si>
  <si>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</si>
  <si>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</si>
  <si>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</si>
  <si>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</si>
  <si>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</si>
  <si>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</si>
  <si>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</si>
  <si>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</si>
  <si>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</si>
  <si>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</si>
  <si>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</si>
  <si>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</si>
  <si>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</si>
  <si>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</si>
  <si>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</si>
  <si>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</si>
  <si>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</si>
  <si>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</si>
  <si>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</si>
  <si>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</si>
  <si>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</si>
  <si>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</si>
  <si>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</si>
  <si>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</si>
  <si>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</si>
  <si>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</si>
  <si>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</si>
  <si>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</si>
  <si>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</si>
  <si>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</si>
  <si>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</si>
  <si>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</si>
  <si>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</si>
  <si>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</si>
  <si>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</si>
  <si>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</si>
  <si>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</si>
  <si>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</si>
  <si>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</si>
  <si>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</si>
  <si>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</si>
  <si>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</si>
  <si>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</si>
  <si>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</si>
  <si>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</si>
  <si>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</si>
  <si>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</si>
  <si>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</si>
  <si>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</si>
  <si>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</si>
  <si>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</si>
  <si>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</si>
  <si>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</si>
  <si>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</si>
  <si>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</si>
  <si>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</si>
  <si>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</si>
  <si>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</si>
  <si>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</si>
  <si>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</si>
  <si>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</si>
  <si>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</si>
  <si>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</si>
  <si>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</si>
  <si>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</si>
  <si>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</si>
  <si>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</si>
  <si>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</si>
  <si>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</si>
  <si>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</si>
  <si>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</si>
  <si>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</si>
  <si>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</si>
  <si>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</si>
  <si>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</si>
  <si>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</si>
  <si>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</si>
  <si>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</si>
  <si>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</si>
  <si>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</si>
  <si>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</si>
  <si>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</si>
  <si>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</si>
  <si>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</si>
  <si>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</si>
  <si>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</si>
  <si>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</si>
  <si>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</si>
  <si>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</si>
  <si>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</si>
  <si>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</si>
  <si>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</si>
  <si>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</si>
  <si>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</si>
  <si>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</si>
  <si>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</si>
  <si>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</si>
  <si>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</si>
  <si>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</si>
  <si>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</si>
  <si>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</si>
  <si>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</si>
  <si>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</si>
  <si>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</si>
  <si>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</si>
  <si>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</si>
  <si>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</si>
  <si>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</si>
  <si>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</si>
  <si>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</si>
  <si>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</si>
  <si>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</si>
  <si>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</si>
  <si>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</si>
  <si>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</si>
  <si>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</si>
  <si>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</si>
  <si>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</si>
  <si>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</si>
  <si>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</si>
  <si>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</si>
  <si>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</si>
  <si>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</si>
  <si>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</si>
  <si>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</si>
  <si>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</si>
  <si>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</si>
  <si>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</si>
  <si>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</si>
  <si>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</si>
  <si>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</si>
  <si>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</si>
  <si>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</si>
  <si>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</si>
  <si>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</si>
  <si>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</si>
  <si>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</si>
  <si>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</si>
  <si>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</si>
  <si>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</si>
  <si>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</si>
  <si>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</si>
  <si>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</si>
  <si>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</si>
  <si>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</si>
  <si>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</si>
  <si>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</si>
  <si>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</si>
  <si>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</si>
  <si>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</si>
  <si>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</si>
  <si>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</si>
  <si>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</si>
  <si>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</si>
  <si>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</si>
  <si>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</si>
  <si>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</si>
  <si>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</si>
  <si>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</si>
  <si>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</si>
  <si>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</si>
  <si>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</si>
  <si>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</si>
  <si>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</si>
  <si>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</si>
  <si>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</si>
  <si>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</si>
  <si>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</si>
  <si>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</si>
  <si>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</si>
  <si>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</si>
  <si>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</si>
  <si>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</si>
  <si>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</si>
  <si>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</si>
  <si>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</si>
  <si>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</si>
  <si>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</si>
  <si>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</si>
  <si>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</si>
  <si>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</si>
  <si>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</si>
  <si>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</si>
  <si>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</si>
  <si>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</si>
  <si>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</si>
  <si>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</si>
  <si>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</si>
  <si>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</si>
  <si>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</si>
  <si>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</si>
  <si>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</si>
  <si>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</si>
  <si>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</si>
  <si>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</si>
  <si>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</si>
  <si>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</si>
  <si>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</si>
  <si>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</si>
  <si>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</si>
  <si>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</si>
  <si>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</si>
  <si>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</si>
  <si>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</si>
  <si>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</si>
  <si>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</si>
  <si>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</si>
  <si>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</si>
  <si>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</si>
  <si>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</si>
  <si>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</si>
  <si>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</si>
  <si>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</si>
  <si>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</si>
  <si>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</si>
  <si>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</si>
  <si>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</si>
  <si>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</si>
  <si>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</si>
  <si>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</si>
  <si>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</si>
  <si>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</si>
  <si>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</si>
  <si>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</si>
  <si>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</si>
  <si>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</si>
  <si>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</si>
  <si>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</si>
  <si>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</si>
  <si>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</si>
  <si>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</si>
  <si>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</si>
  <si>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</si>
  <si>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</si>
  <si>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</si>
  <si>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</si>
  <si>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</si>
  <si>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</si>
  <si>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</si>
  <si>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</si>
  <si>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</si>
  <si>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</si>
  <si>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</si>
  <si>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</si>
  <si>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</si>
  <si>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</si>
  <si>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</si>
  <si>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</si>
  <si>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</si>
  <si>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</si>
  <si>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</si>
  <si>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</si>
  <si>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</si>
  <si>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</si>
  <si>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</si>
  <si>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</si>
  <si>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</si>
  <si>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</si>
  <si>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</si>
  <si>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</si>
  <si>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</si>
  <si>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</si>
  <si>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</si>
  <si>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</si>
  <si>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</si>
  <si>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</si>
  <si>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</si>
  <si>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</si>
  <si>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</si>
  <si>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</si>
  <si>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</si>
  <si>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</si>
  <si>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</si>
  <si>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</si>
  <si>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</si>
  <si>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</si>
  <si>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</si>
  <si>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</si>
  <si>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</si>
  <si>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</si>
  <si>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</si>
  <si>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</si>
  <si>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</si>
  <si>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</si>
  <si>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</si>
  <si>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</si>
  <si>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</si>
  <si>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</si>
  <si>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</si>
  <si>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</si>
  <si>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</si>
  <si>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</si>
  <si>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</si>
  <si>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</si>
  <si>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</si>
  <si>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</si>
  <si>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</si>
  <si>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</si>
  <si>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</si>
  <si>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</si>
  <si>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</si>
  <si>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</si>
  <si>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</si>
  <si>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</si>
  <si>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</si>
  <si>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</si>
  <si>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</si>
  <si>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</si>
  <si>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</si>
  <si>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</si>
  <si>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</si>
  <si>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</si>
  <si>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</si>
  <si>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</si>
  <si>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</si>
  <si>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</si>
  <si>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</si>
  <si>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</si>
  <si>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</si>
  <si>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</si>
  <si>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</si>
  <si>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</si>
  <si>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</si>
  <si>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</si>
  <si>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</si>
  <si>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</si>
  <si>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</si>
  <si>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</si>
  <si>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</si>
  <si>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</si>
  <si>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</si>
  <si>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</si>
  <si>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</si>
  <si>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</si>
  <si>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</si>
  <si>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</si>
  <si>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</si>
  <si>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</si>
  <si>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</si>
  <si>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</si>
  <si>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</si>
  <si>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</si>
  <si>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</si>
  <si>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</si>
  <si>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</si>
  <si>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</si>
  <si>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</si>
  <si>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</si>
  <si>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</si>
  <si>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</si>
  <si>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</si>
  <si>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</si>
  <si>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</si>
  <si>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</si>
  <si>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</si>
  <si>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</si>
  <si>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</si>
  <si>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</si>
  <si>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</si>
  <si>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</si>
  <si>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</si>
  <si>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</si>
  <si>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</si>
  <si>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</si>
  <si>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</si>
  <si>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</si>
  <si>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</si>
  <si>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</si>
  <si>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</si>
  <si>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</si>
  <si>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</si>
  <si>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</si>
  <si>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</si>
  <si>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</si>
  <si>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</si>
  <si>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</si>
  <si>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</si>
  <si>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</si>
  <si>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</si>
  <si>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</si>
  <si>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</si>
  <si>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</si>
  <si>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</si>
  <si>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</si>
  <si>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</si>
  <si>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</si>
  <si>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</si>
  <si>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</si>
  <si>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</si>
  <si>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</si>
  <si>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</si>
  <si>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</si>
  <si>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</si>
  <si>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</si>
  <si>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</si>
  <si>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</si>
  <si>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</si>
  <si>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</si>
  <si>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</si>
  <si>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</si>
  <si>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</si>
  <si>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</si>
  <si>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</si>
  <si>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</si>
  <si>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</si>
  <si>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</si>
  <si>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</si>
  <si>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</si>
  <si>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</si>
  <si>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</si>
  <si>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</si>
  <si>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</si>
  <si>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</si>
  <si>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</si>
  <si>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</si>
  <si>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</si>
  <si>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</si>
  <si>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</si>
  <si>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</si>
  <si>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</si>
  <si>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</si>
  <si>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</si>
  <si>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</si>
  <si>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</si>
  <si>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</si>
  <si>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</si>
  <si>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</si>
  <si>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</si>
  <si>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</si>
  <si>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</si>
  <si>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</si>
  <si>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</si>
  <si>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</si>
  <si>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</si>
  <si>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</si>
  <si>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</si>
  <si>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</si>
  <si>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</si>
  <si>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</si>
  <si>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</si>
  <si>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</si>
  <si>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</si>
  <si>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</si>
  <si>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</si>
  <si>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</si>
  <si>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</si>
  <si>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</si>
  <si>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</si>
  <si>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</si>
  <si>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</si>
  <si>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</si>
  <si>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</si>
  <si>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</si>
  <si>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</si>
  <si>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</si>
  <si>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</si>
  <si>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</si>
  <si>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</si>
  <si>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</si>
  <si>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</si>
  <si>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</si>
  <si>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</si>
  <si>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</si>
  <si>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</si>
  <si>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</si>
  <si>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</si>
  <si>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</si>
  <si>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</si>
  <si>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</si>
  <si>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</si>
  <si>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</si>
  <si>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</si>
  <si>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</si>
  <si>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</si>
  <si>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</si>
  <si>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</si>
  <si>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</si>
  <si>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</si>
  <si>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</si>
  <si>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</si>
  <si>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</si>
  <si>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</si>
  <si>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</si>
  <si>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</si>
  <si>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</si>
  <si>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</si>
  <si>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</si>
  <si>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</si>
  <si>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</si>
  <si>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</si>
  <si>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</si>
  <si>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</si>
  <si>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</si>
  <si>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</si>
  <si>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</si>
  <si>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</si>
  <si>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</si>
  <si>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</si>
  <si>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</si>
  <si>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</si>
  <si>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</si>
  <si>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</si>
  <si>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</si>
  <si>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</si>
  <si>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</si>
  <si>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</si>
  <si>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</si>
  <si>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</si>
  <si>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</si>
  <si>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</si>
  <si>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</si>
  <si>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</si>
  <si>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</si>
  <si>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</si>
  <si>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</si>
  <si>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</si>
  <si>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</si>
  <si>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</si>
  <si>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</si>
  <si>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</si>
  <si>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</si>
  <si>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</si>
  <si>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</si>
  <si>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</si>
  <si>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</si>
  <si>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</si>
  <si>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</si>
  <si>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</si>
  <si>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</si>
  <si>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</si>
  <si>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</si>
  <si>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</si>
  <si>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</si>
  <si>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</si>
  <si>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</si>
  <si>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</si>
  <si>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</si>
  <si>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</si>
  <si>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</si>
  <si>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</si>
  <si>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</si>
  <si>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</si>
  <si>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</si>
  <si>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</si>
  <si>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</si>
  <si>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</si>
  <si>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</si>
  <si>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</si>
  <si>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</si>
  <si>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</si>
  <si>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</si>
  <si>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</si>
  <si>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</si>
  <si>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</si>
  <si>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</si>
  <si>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</si>
  <si>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</si>
  <si>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</si>
  <si>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</si>
  <si>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</si>
  <si>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</si>
  <si>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</si>
  <si>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</si>
  <si>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</si>
  <si>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</si>
  <si>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</si>
  <si>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</si>
  <si>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</si>
  <si>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</si>
  <si>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</si>
  <si>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</si>
  <si>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</si>
  <si>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</si>
  <si>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</si>
  <si>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</si>
  <si>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</si>
  <si>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</si>
  <si>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</si>
  <si>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</si>
  <si>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</si>
  <si>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</si>
  <si>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</si>
  <si>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</si>
  <si>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</si>
  <si>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</si>
  <si>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</si>
  <si>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</si>
  <si>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</si>
  <si>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</si>
  <si>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</si>
  <si>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</si>
  <si>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</si>
  <si>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</si>
  <si>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</si>
  <si>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</si>
  <si>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</si>
  <si>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</si>
  <si>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</si>
  <si>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</si>
  <si>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</si>
  <si>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</si>
  <si>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</si>
  <si>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</si>
  <si>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</si>
  <si>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</si>
  <si>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</si>
  <si>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</si>
  <si>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</si>
  <si>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</si>
  <si>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</si>
  <si>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</si>
  <si>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</si>
  <si>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</si>
  <si>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</si>
  <si>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</si>
  <si>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</si>
  <si>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</si>
  <si>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</si>
  <si>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</si>
  <si>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</si>
  <si>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</si>
  <si>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</si>
  <si>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</si>
  <si>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</si>
  <si>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</si>
  <si>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</si>
  <si>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</si>
  <si>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</si>
  <si>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</si>
  <si>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</si>
  <si>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</si>
  <si>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</si>
  <si>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</si>
  <si>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</si>
  <si>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</si>
  <si>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</si>
  <si>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</si>
  <si>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</si>
  <si>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</si>
  <si>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</si>
  <si>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</si>
  <si>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</si>
  <si>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</si>
  <si>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</si>
  <si>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</si>
  <si>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</si>
  <si>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</si>
  <si>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</si>
  <si>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</si>
  <si>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</si>
  <si>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</si>
  <si>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</si>
  <si>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</si>
  <si>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</si>
  <si>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</si>
  <si>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</si>
  <si>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</si>
  <si>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</si>
  <si>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</si>
  <si>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</si>
  <si>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</si>
  <si>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</si>
  <si>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</si>
  <si>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</si>
  <si>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</si>
  <si>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</si>
  <si>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</si>
  <si>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</si>
  <si>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</si>
  <si>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</si>
  <si>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</si>
  <si>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</si>
  <si>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</si>
  <si>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</si>
  <si>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</si>
  <si>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</si>
  <si>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</si>
  <si>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</si>
  <si>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</si>
  <si>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</si>
  <si>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</si>
  <si>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</si>
  <si>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</si>
  <si>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</si>
  <si>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</si>
  <si>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</si>
  <si>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</si>
  <si>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</si>
  <si>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</si>
  <si>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</si>
  <si>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</si>
  <si>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</si>
  <si>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</si>
  <si>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</si>
  <si>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</si>
  <si>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</si>
  <si>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</si>
  <si>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</si>
  <si>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</si>
  <si>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</si>
  <si>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</si>
  <si>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</si>
  <si>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</si>
  <si>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</si>
  <si>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</si>
  <si>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</si>
  <si>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</si>
  <si>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</si>
  <si>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</si>
  <si>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</si>
  <si>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</si>
  <si>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</si>
  <si>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</si>
  <si>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</si>
  <si>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</si>
  <si>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</si>
  <si>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</si>
  <si>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</si>
  <si>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</si>
  <si>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</si>
  <si>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</si>
  <si>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</si>
  <si>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</si>
  <si>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</si>
  <si>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</si>
  <si>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</si>
  <si>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</si>
  <si>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</si>
  <si>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</si>
  <si>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</si>
  <si>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</si>
  <si>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</si>
  <si>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</si>
  <si>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</si>
  <si>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</si>
  <si>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</si>
  <si>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</si>
  <si>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</si>
  <si>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</si>
  <si>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</si>
  <si>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</si>
  <si>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</si>
  <si>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</si>
  <si>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</si>
  <si>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</si>
  <si>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</si>
  <si>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</si>
  <si>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</si>
  <si>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</si>
  <si>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</si>
  <si>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</si>
  <si>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</si>
  <si>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</si>
  <si>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</si>
  <si>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</si>
  <si>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</si>
  <si>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</si>
  <si>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</si>
  <si>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</si>
  <si>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</si>
  <si>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</si>
  <si>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</si>
  <si>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</si>
  <si>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</si>
  <si>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</si>
  <si>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</si>
  <si>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</si>
  <si>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</si>
  <si>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</si>
  <si>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</si>
  <si>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</si>
  <si>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</si>
  <si>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</si>
  <si>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</si>
  <si>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</si>
  <si>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</si>
  <si>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</si>
  <si>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</si>
  <si>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</si>
  <si>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</si>
  <si>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</si>
  <si>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</si>
  <si>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</si>
  <si>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</si>
  <si>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</si>
  <si>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</si>
  <si>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</si>
  <si>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</si>
  <si>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</si>
  <si>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</si>
  <si>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</si>
  <si>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</si>
  <si>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</si>
  <si>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</si>
  <si>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</si>
  <si>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</si>
  <si>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</si>
  <si>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</si>
  <si>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</si>
  <si>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</si>
  <si>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</si>
  <si>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</si>
  <si>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</si>
  <si>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</si>
  <si>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</si>
  <si>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</si>
  <si>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</si>
  <si>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</si>
  <si>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</si>
  <si>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</si>
  <si>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</si>
  <si>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</si>
  <si>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</si>
  <si>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</si>
  <si>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</si>
  <si>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</si>
  <si>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</si>
  <si>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</si>
  <si>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</si>
  <si>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</si>
  <si>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</si>
  <si>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</si>
  <si>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</si>
  <si>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</si>
  <si>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</si>
  <si>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</si>
  <si>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</si>
  <si>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</si>
  <si>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</si>
  <si>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</si>
  <si>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</si>
  <si>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</si>
  <si>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</si>
  <si>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</si>
  <si>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</si>
  <si>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</si>
  <si>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</si>
  <si>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</si>
  <si>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</si>
  <si>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</si>
  <si>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</si>
  <si>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</si>
  <si>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</si>
  <si>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</si>
  <si>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</si>
  <si>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</si>
  <si>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</si>
  <si>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</si>
  <si>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</si>
  <si>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</si>
  <si>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</si>
  <si>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</si>
  <si>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</si>
  <si>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</si>
  <si>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</si>
  <si>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</si>
  <si>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</si>
  <si>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</si>
  <si>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</si>
  <si>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</si>
  <si>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</si>
  <si>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</si>
  <si>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</si>
  <si>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</si>
  <si>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</si>
  <si>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</si>
  <si>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</si>
  <si>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</si>
  <si>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</si>
  <si>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</si>
  <si>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</si>
  <si>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</si>
  <si>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</si>
  <si>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</si>
  <si>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</si>
  <si>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</si>
  <si>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</si>
  <si>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</si>
  <si>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</si>
  <si>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</si>
  <si>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</si>
  <si>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</si>
  <si>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</si>
  <si>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</si>
  <si>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</si>
  <si>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</si>
  <si>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</si>
  <si>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</si>
  <si>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</si>
  <si>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</si>
  <si>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</si>
  <si>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</si>
  <si>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</si>
  <si>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</si>
  <si>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</si>
  <si>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</si>
  <si>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</si>
  <si>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</si>
  <si>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</si>
  <si>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</si>
  <si>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</si>
  <si>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</si>
  <si>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</si>
  <si>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</si>
  <si>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</si>
  <si>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</si>
  <si>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</si>
  <si>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</si>
  <si>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</si>
  <si>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</si>
  <si>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</si>
  <si>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</si>
  <si>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</si>
  <si>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</si>
  <si>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</si>
  <si>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</si>
  <si>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</si>
  <si>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</si>
  <si>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</si>
  <si>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</si>
  <si>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</si>
  <si>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</si>
  <si>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</si>
  <si>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</si>
  <si>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</si>
  <si>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</si>
  <si>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</si>
  <si>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</si>
  <si>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</si>
  <si>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</si>
  <si>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</si>
  <si>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</si>
  <si>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</si>
  <si>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</si>
  <si>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</si>
  <si>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</si>
  <si>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</si>
  <si>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</si>
  <si>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</si>
  <si>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</si>
  <si>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</si>
  <si>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</si>
  <si>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</si>
  <si>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</si>
  <si>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</si>
  <si>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</si>
  <si>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</si>
  <si>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</si>
  <si>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</si>
  <si>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</si>
  <si>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</si>
  <si>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</si>
  <si>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</si>
  <si>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</si>
  <si>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</si>
  <si>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</si>
  <si>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</si>
  <si>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</si>
  <si>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</si>
  <si>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</si>
  <si>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</si>
  <si>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</si>
  <si>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</si>
  <si>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</si>
  <si>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</si>
  <si>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</si>
  <si>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</si>
  <si>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</si>
  <si>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</si>
  <si>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</si>
  <si>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</si>
  <si>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</si>
  <si>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</si>
  <si>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</si>
  <si>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</si>
  <si>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</si>
  <si>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</si>
  <si>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</si>
  <si>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</si>
  <si>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</si>
  <si>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</si>
  <si>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</si>
  <si>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</si>
  <si>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</si>
  <si>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</si>
  <si>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</si>
  <si>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</si>
  <si>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</si>
  <si>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</si>
  <si>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</si>
  <si>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</si>
  <si>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</si>
  <si>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</si>
  <si>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</si>
  <si>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</si>
  <si>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</si>
  <si>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</si>
  <si>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</si>
  <si>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</si>
  <si>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</si>
  <si>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</si>
  <si>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</si>
  <si>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</si>
  <si>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</si>
  <si>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</si>
  <si>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</si>
  <si>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</si>
  <si>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</si>
  <si>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</si>
  <si>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</si>
  <si>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</si>
  <si>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</si>
  <si>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</si>
  <si>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</si>
  <si>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</si>
  <si>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</si>
  <si>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</si>
  <si>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</si>
  <si>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</si>
  <si>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</si>
  <si>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</si>
  <si>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</si>
  <si>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</si>
  <si>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</si>
  <si>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</si>
  <si>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</si>
  <si>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</si>
  <si>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</si>
  <si>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</si>
  <si>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</si>
  <si>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</si>
  <si>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</si>
  <si>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</si>
  <si>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</si>
  <si>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</si>
  <si>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</si>
  <si>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</si>
  <si>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</si>
  <si>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</si>
  <si>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</si>
  <si>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</si>
  <si>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</si>
  <si>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</si>
  <si>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</si>
  <si>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</si>
  <si>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</si>
  <si>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</si>
  <si>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</si>
  <si>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</si>
  <si>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</si>
  <si>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</si>
  <si>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</si>
  <si>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</si>
  <si>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</si>
  <si>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</si>
  <si>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</si>
  <si>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</si>
  <si>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</si>
  <si>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</si>
  <si>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</si>
  <si>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</si>
  <si>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</si>
  <si>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</si>
  <si>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</si>
  <si>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</si>
  <si>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</si>
  <si>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</si>
  <si>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</si>
  <si>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</si>
  <si>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</si>
  <si>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</si>
  <si>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</si>
  <si>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</si>
  <si>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</si>
  <si>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</si>
  <si>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</si>
  <si>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</si>
  <si>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</si>
  <si>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</si>
  <si>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</si>
  <si>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</si>
  <si>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</si>
  <si>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</si>
  <si>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</si>
  <si>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</si>
  <si>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</si>
  <si>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</si>
  <si>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</si>
  <si>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</si>
  <si>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</si>
  <si>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</si>
  <si>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</si>
  <si>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</si>
  <si>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</si>
  <si>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</si>
  <si>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</si>
  <si>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</si>
  <si>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</si>
  <si>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</si>
  <si>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</si>
  <si>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</si>
  <si>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</si>
  <si>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</si>
  <si>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</si>
  <si>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</si>
  <si>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</si>
  <si>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</si>
  <si>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</si>
  <si>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</si>
  <si>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</si>
  <si>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</si>
  <si>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</si>
  <si>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</si>
  <si>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</si>
  <si>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</si>
  <si>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</si>
  <si>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</si>
  <si>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</si>
  <si>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</si>
  <si>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</si>
  <si>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</si>
  <si>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</si>
  <si>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</si>
  <si>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</si>
  <si>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</si>
  <si>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</si>
  <si>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</si>
  <si>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</si>
  <si>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</si>
  <si>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</si>
  <si>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</si>
  <si>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</si>
  <si>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</si>
  <si>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</si>
  <si>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</si>
  <si>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</si>
  <si>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</si>
  <si>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</si>
  <si>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</si>
  <si>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</si>
  <si>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</si>
  <si>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</si>
  <si>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</si>
  <si>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</si>
  <si>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</si>
  <si>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</si>
  <si>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</si>
  <si>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</si>
  <si>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</si>
  <si>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</si>
  <si>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</si>
  <si>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</si>
  <si>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</si>
  <si>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</si>
  <si>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</si>
  <si>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</si>
  <si>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</si>
  <si>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</si>
  <si>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</si>
  <si>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</si>
  <si>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</si>
  <si>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</si>
  <si>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</si>
  <si>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</si>
  <si>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</si>
  <si>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</si>
  <si>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</si>
  <si>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</si>
  <si>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</si>
  <si>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</si>
  <si>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</si>
  <si>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</si>
  <si>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</si>
  <si>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</si>
  <si>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</si>
  <si>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</si>
  <si>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</si>
  <si>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</si>
  <si>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</si>
  <si>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</si>
  <si>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</si>
  <si>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</si>
  <si>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</si>
  <si>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</si>
  <si>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</si>
  <si>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</si>
  <si>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</si>
  <si>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</si>
  <si>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</si>
  <si>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</si>
  <si>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</si>
  <si>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</si>
  <si>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</si>
  <si>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</si>
  <si>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</si>
  <si>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</si>
  <si>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</si>
  <si>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</si>
  <si>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</si>
  <si>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</si>
  <si>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</si>
  <si>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</si>
  <si>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</si>
  <si>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</si>
  <si>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</si>
  <si>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</si>
  <si>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</si>
  <si>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</si>
  <si>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</si>
  <si>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</si>
  <si>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</si>
  <si>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</si>
  <si>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</si>
  <si>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</si>
  <si>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</si>
  <si>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</si>
  <si>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</si>
  <si>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</si>
  <si>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</si>
  <si>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</si>
  <si>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</si>
  <si>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</si>
  <si>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</si>
  <si>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</si>
  <si>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</si>
  <si>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</si>
  <si>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</si>
  <si>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</si>
  <si>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</si>
  <si>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</si>
  <si>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</si>
  <si>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</si>
  <si>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</si>
  <si>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</si>
  <si>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</si>
  <si>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</si>
  <si>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</si>
  <si>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</si>
  <si>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</si>
  <si>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</si>
  <si>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</si>
  <si>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</si>
  <si>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</si>
  <si>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</si>
  <si>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</si>
  <si>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</si>
  <si>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</si>
  <si>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</si>
  <si>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</si>
  <si>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</si>
  <si>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</si>
  <si>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</si>
  <si>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</si>
  <si>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</si>
  <si>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</si>
  <si>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</si>
  <si>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</si>
  <si>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</si>
  <si>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</si>
  <si>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</si>
  <si>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</si>
  <si>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</si>
  <si>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</si>
  <si>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</si>
  <si>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</si>
  <si>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</si>
  <si>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</si>
  <si>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</si>
  <si>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</si>
  <si>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</si>
  <si>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</si>
  <si>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</si>
  <si>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</si>
  <si>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</si>
  <si>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</si>
  <si>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</si>
  <si>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</si>
  <si>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</si>
  <si>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</si>
  <si>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</si>
  <si>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</si>
  <si>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</si>
  <si>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</si>
  <si>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</si>
  <si>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</si>
  <si>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</si>
  <si>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</si>
  <si>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</si>
  <si>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</si>
  <si>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</si>
  <si>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</si>
  <si>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</si>
  <si>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</si>
  <si>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</si>
  <si>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</si>
  <si>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</si>
  <si>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</si>
  <si>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</si>
  <si>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</si>
  <si>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</si>
  <si>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</si>
  <si>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</si>
  <si>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</si>
  <si>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</si>
  <si>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</si>
  <si>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</si>
  <si>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</si>
  <si>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</si>
  <si>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</si>
  <si>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</si>
  <si>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</si>
  <si>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</si>
  <si>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</si>
  <si>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</si>
  <si>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</si>
  <si>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</si>
  <si>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</si>
  <si>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</si>
  <si>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</si>
  <si>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</si>
  <si>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</si>
  <si>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</si>
  <si>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</si>
  <si>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</si>
  <si>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</si>
  <si>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</si>
  <si>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</si>
  <si>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</si>
  <si>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</si>
  <si>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</si>
  <si>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</si>
  <si>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</si>
  <si>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</si>
  <si>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</si>
  <si>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</si>
  <si>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</si>
  <si>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</si>
  <si>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</si>
  <si>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</si>
  <si>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</si>
  <si>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</si>
  <si>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</si>
  <si>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</si>
  <si>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</si>
  <si>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</si>
  <si>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</si>
  <si>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</si>
  <si>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</si>
  <si>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</si>
  <si>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</si>
  <si>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</si>
  <si>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</si>
  <si>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</si>
  <si>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</si>
  <si>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</si>
  <si>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</si>
  <si>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</si>
  <si>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</si>
  <si>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</si>
  <si>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</si>
  <si>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</si>
  <si>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</si>
  <si>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</si>
  <si>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</si>
  <si>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</si>
  <si>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</si>
  <si>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</si>
  <si>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</si>
  <si>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</si>
  <si>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</si>
  <si>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</si>
  <si>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</si>
  <si>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</si>
  <si>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</si>
  <si>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</si>
  <si>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</si>
  <si>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</si>
  <si>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</si>
  <si>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</si>
  <si>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</si>
  <si>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</si>
  <si>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</si>
  <si>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</si>
  <si>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</si>
  <si>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</si>
  <si>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</si>
  <si>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</si>
  <si>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</si>
  <si>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</si>
  <si>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</si>
  <si>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</si>
  <si>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</si>
  <si>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</si>
  <si>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</si>
  <si>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</si>
  <si>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</si>
  <si>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</si>
  <si>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</si>
  <si>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</si>
  <si>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</si>
  <si>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</si>
  <si>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</si>
  <si>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</si>
  <si>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</si>
  <si>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</si>
  <si>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</si>
  <si>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</si>
  <si>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</si>
  <si>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</si>
  <si>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</si>
  <si>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</si>
  <si>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</si>
  <si>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</si>
  <si>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</si>
  <si>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</si>
  <si>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</si>
  <si>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</si>
  <si>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</si>
  <si>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</si>
  <si>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</si>
  <si>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</si>
  <si>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</si>
  <si>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</si>
  <si>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</si>
  <si>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</si>
  <si>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</si>
  <si>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</si>
  <si>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</si>
  <si>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</si>
  <si>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</si>
  <si>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</si>
  <si>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</si>
  <si>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</si>
  <si>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</si>
  <si>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</si>
  <si>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</si>
  <si>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</si>
  <si>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</si>
  <si>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</si>
  <si>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</si>
  <si>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</si>
  <si>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</si>
  <si>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</si>
  <si>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</si>
  <si>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</si>
  <si>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</si>
  <si>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</si>
  <si>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</si>
  <si>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</si>
  <si>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</si>
  <si>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</si>
  <si>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</si>
  <si>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</si>
  <si>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</si>
  <si>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</si>
  <si>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</si>
  <si>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</si>
  <si>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</si>
  <si>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</si>
  <si>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</si>
  <si>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</si>
  <si>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</si>
  <si>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</si>
  <si>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</si>
  <si>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</si>
  <si>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</si>
  <si>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</si>
  <si>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</si>
  <si>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</si>
  <si>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</si>
  <si>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</si>
  <si>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</si>
  <si>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</si>
  <si>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</si>
  <si>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</si>
  <si>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</si>
  <si>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</si>
  <si>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</si>
  <si>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</si>
  <si>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</si>
  <si>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</si>
  <si>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</si>
  <si>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</si>
  <si>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</si>
  <si>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</si>
  <si>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</si>
  <si>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</si>
  <si>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</si>
  <si>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</si>
  <si>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</si>
  <si>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</si>
  <si>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</si>
  <si>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</si>
  <si>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</si>
  <si>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</si>
  <si>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</si>
  <si>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</si>
  <si>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</si>
  <si>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</si>
  <si>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</si>
  <si>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</si>
  <si>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</si>
  <si>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</si>
  <si>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</si>
  <si>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</si>
  <si>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</si>
  <si>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</si>
  <si>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</si>
  <si>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</si>
  <si>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</si>
  <si>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</si>
  <si>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</si>
  <si>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</si>
  <si>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</si>
  <si>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</si>
  <si>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</si>
  <si>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</si>
  <si>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</si>
  <si>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</si>
  <si>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</si>
  <si>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</si>
  <si>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</si>
  <si>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</si>
  <si>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</si>
  <si>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</si>
  <si>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</si>
  <si>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</si>
  <si>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</si>
  <si>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</si>
  <si>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</si>
  <si>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</si>
  <si>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</si>
  <si>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</si>
  <si>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</si>
  <si>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</si>
  <si>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</si>
  <si>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</si>
  <si>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</si>
  <si>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</si>
  <si>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</si>
  <si>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</si>
  <si>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</si>
  <si>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</si>
  <si>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</si>
  <si>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</si>
  <si>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</si>
  <si>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</si>
  <si>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</si>
  <si>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</si>
  <si>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</si>
  <si>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</si>
  <si>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</si>
  <si>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</si>
  <si>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</si>
  <si>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</si>
  <si>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</si>
  <si>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</si>
  <si>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</si>
  <si>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</si>
  <si>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</si>
  <si>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</si>
  <si>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</si>
  <si>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</si>
  <si>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</si>
  <si>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</si>
  <si>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</si>
  <si>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</si>
  <si>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</si>
  <si>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</si>
  <si>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</si>
  <si>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</si>
  <si>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</si>
  <si>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</si>
  <si>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</si>
  <si>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</si>
  <si>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</si>
  <si>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</si>
  <si>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</si>
  <si>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</si>
  <si>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</si>
  <si>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</si>
  <si>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</si>
  <si>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</si>
  <si>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</si>
  <si>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</si>
  <si>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</si>
  <si>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</si>
  <si>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</si>
  <si>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</si>
  <si>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</si>
  <si>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</si>
  <si>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</si>
  <si>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</si>
  <si>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</si>
  <si>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</si>
  <si>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</si>
  <si>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</si>
  <si>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</si>
  <si>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</si>
  <si>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</si>
  <si>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</si>
  <si>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</si>
  <si>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</si>
  <si>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</si>
  <si>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</si>
  <si>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</si>
  <si>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</si>
  <si>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</si>
  <si>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</si>
  <si>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</si>
  <si>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</si>
  <si>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</si>
  <si>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</si>
  <si>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</si>
  <si>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</si>
  <si>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</si>
  <si>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</si>
  <si>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</si>
  <si>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</si>
  <si>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</si>
  <si>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</si>
  <si>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</si>
  <si>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</si>
  <si>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</si>
  <si>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</si>
  <si>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</si>
  <si>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</si>
  <si>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</si>
  <si>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</si>
  <si>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</si>
  <si>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</si>
  <si>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</si>
  <si>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</si>
  <si>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</si>
  <si>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</si>
  <si>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</si>
  <si>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</si>
  <si>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</si>
  <si>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</si>
  <si>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</si>
  <si>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</si>
  <si>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</si>
  <si>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</si>
  <si>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</si>
  <si>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</si>
  <si>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</si>
  <si>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</si>
  <si>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</si>
  <si>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</si>
  <si>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</si>
  <si>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</si>
  <si>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</si>
  <si>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</si>
  <si>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</si>
  <si>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</si>
  <si>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</si>
  <si>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</si>
  <si>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</si>
  <si>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</si>
  <si>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</si>
  <si>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</si>
  <si>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</si>
  <si>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</si>
  <si>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</si>
  <si>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</si>
  <si>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</si>
  <si>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</si>
  <si>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</si>
  <si>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</si>
  <si>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</si>
  <si>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</si>
  <si>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</si>
  <si>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</si>
  <si>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</si>
  <si>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</si>
  <si>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</si>
  <si>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</si>
  <si>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</si>
  <si>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</si>
  <si>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</si>
  <si>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</si>
  <si>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</si>
  <si>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</si>
  <si>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</si>
  <si>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</si>
  <si>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</si>
  <si>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</si>
  <si>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</si>
  <si>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</si>
  <si>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</si>
  <si>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</si>
  <si>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</si>
  <si>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</si>
  <si>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</si>
  <si>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</si>
  <si>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</si>
  <si>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</si>
  <si>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</si>
  <si>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</si>
  <si>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</si>
  <si>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</si>
  <si>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</si>
  <si>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</si>
  <si>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</si>
  <si>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</si>
  <si>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</si>
  <si>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</si>
  <si>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</si>
  <si>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</si>
  <si>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</si>
  <si>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</si>
  <si>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</si>
  <si>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</si>
  <si>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</si>
  <si>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</si>
  <si>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</si>
  <si>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</si>
  <si>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</si>
  <si>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</si>
  <si>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</si>
  <si>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</si>
  <si>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</si>
  <si>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</si>
  <si>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</si>
  <si>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</si>
  <si>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</si>
  <si>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</si>
  <si>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</si>
  <si>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</si>
  <si>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</si>
  <si>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</si>
  <si>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</si>
  <si>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</si>
  <si>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</si>
  <si>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</si>
  <si>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</si>
  <si>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</si>
  <si>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</si>
  <si>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</si>
  <si>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</si>
  <si>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</si>
  <si>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</si>
  <si>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</si>
  <si>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</si>
  <si>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</si>
  <si>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</si>
  <si>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</si>
  <si>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</si>
  <si>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</si>
  <si>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</si>
  <si>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</si>
  <si>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</si>
  <si>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</si>
  <si>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</si>
  <si>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</si>
  <si>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</si>
  <si>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</si>
  <si>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</si>
  <si>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</si>
  <si>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</si>
  <si>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</si>
  <si>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</si>
  <si>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</si>
  <si>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</si>
  <si>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</si>
  <si>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</si>
  <si>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</si>
  <si>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</si>
  <si>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</si>
  <si>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</si>
  <si>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</si>
  <si>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</si>
  <si>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</si>
  <si>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</si>
  <si>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</si>
  <si>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</si>
  <si>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</si>
  <si>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</si>
  <si>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</si>
  <si>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</si>
  <si>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</si>
  <si>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</si>
  <si>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</si>
  <si>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</si>
  <si>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</si>
  <si>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</si>
  <si>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</si>
  <si>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</si>
  <si>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</si>
  <si>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</si>
  <si>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</si>
  <si>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</si>
  <si>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</si>
  <si>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</si>
  <si>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</si>
  <si>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</si>
  <si>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</si>
  <si>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</si>
  <si>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</si>
  <si>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</si>
  <si>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</si>
  <si>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</si>
  <si>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</si>
  <si>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</si>
  <si>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</si>
  <si>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</si>
  <si>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</si>
  <si>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</si>
  <si>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</si>
  <si>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</si>
  <si>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</si>
  <si>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</si>
  <si>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</si>
  <si>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</si>
  <si>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</si>
  <si>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</si>
  <si>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</si>
  <si>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</si>
  <si>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</si>
  <si>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</si>
  <si>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</si>
  <si>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</si>
  <si>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</si>
  <si>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</si>
  <si>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</si>
  <si>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</si>
  <si>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</si>
  <si>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</si>
  <si>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</si>
  <si>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</si>
  <si>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</si>
  <si>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</si>
  <si>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</si>
  <si>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</si>
  <si>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</si>
  <si>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</si>
  <si>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</si>
  <si>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</si>
  <si>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</si>
  <si>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</si>
  <si>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</si>
  <si>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</si>
  <si>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</si>
  <si>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</si>
  <si>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</si>
  <si>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</si>
  <si>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</si>
  <si>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</si>
  <si>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</si>
  <si>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</si>
  <si>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</si>
  <si>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</si>
  <si>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</si>
  <si>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</si>
  <si>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</si>
  <si>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</si>
  <si>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</si>
  <si>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</si>
  <si>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</si>
  <si>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</si>
  <si>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</si>
  <si>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</si>
  <si>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</si>
  <si>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</si>
  <si>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</si>
  <si>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</si>
  <si>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</si>
  <si>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</si>
  <si>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</si>
  <si>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</si>
  <si>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</si>
  <si>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</si>
  <si>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</si>
  <si>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</si>
  <si>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</si>
  <si>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</si>
  <si>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</si>
  <si>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</si>
  <si>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</si>
  <si>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</si>
  <si>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</si>
  <si>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</si>
  <si>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</si>
  <si>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</si>
  <si>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</si>
  <si>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</si>
  <si>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</si>
  <si>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</si>
  <si>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</si>
  <si>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</si>
  <si>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</si>
  <si>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</si>
  <si>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</si>
  <si>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</si>
  <si>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</si>
  <si>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</si>
  <si>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</si>
  <si>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</si>
  <si>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</si>
  <si>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</si>
  <si>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</si>
  <si>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</si>
  <si>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</si>
  <si>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</si>
  <si>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</si>
  <si>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</si>
  <si>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</si>
  <si>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</si>
  <si>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</si>
  <si>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</si>
  <si>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</si>
  <si>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</si>
  <si>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</si>
  <si>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</si>
  <si>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</si>
  <si>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</si>
  <si>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</si>
  <si>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</si>
  <si>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</si>
  <si>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</si>
  <si>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</si>
  <si>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</si>
  <si>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</si>
  <si>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</si>
  <si>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</si>
  <si>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</si>
  <si>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</si>
  <si>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</si>
  <si>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</si>
  <si>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</si>
  <si>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</si>
  <si>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</si>
  <si>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</si>
  <si>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</si>
  <si>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</si>
  <si>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</si>
  <si>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</si>
  <si>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</si>
  <si>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</si>
  <si>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</si>
  <si>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</si>
  <si>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</si>
  <si>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</si>
  <si>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</si>
  <si>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</si>
  <si>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</si>
  <si>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</si>
  <si>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</si>
  <si>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</si>
  <si>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</si>
  <si>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</si>
  <si>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</si>
  <si>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</si>
  <si>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</si>
  <si>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</si>
  <si>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</si>
  <si>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</si>
  <si>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</si>
  <si>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</si>
  <si>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</si>
  <si>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</si>
  <si>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</si>
  <si>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</si>
  <si>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</si>
  <si>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</si>
  <si>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</si>
  <si>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</si>
  <si>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</si>
  <si>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</si>
  <si>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</si>
  <si>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</si>
  <si>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</si>
  <si>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</si>
  <si>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</si>
  <si>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</si>
  <si>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</si>
  <si>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</si>
  <si>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</si>
  <si>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</si>
  <si>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</si>
  <si>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</si>
  <si>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</si>
  <si>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</si>
  <si>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</si>
  <si>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</si>
  <si>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</si>
  <si>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</si>
  <si>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</si>
  <si>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</si>
  <si>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</si>
  <si>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</si>
  <si>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</si>
  <si>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</si>
  <si>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</si>
  <si>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</si>
  <si>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</si>
  <si>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</si>
  <si>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</si>
  <si>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</si>
  <si>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</si>
  <si>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</si>
  <si>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</si>
  <si>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</si>
  <si>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</si>
  <si>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</si>
  <si>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</si>
  <si>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</si>
  <si>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</si>
  <si>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</si>
  <si>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</si>
  <si>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</si>
  <si>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</si>
  <si>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</si>
  <si>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</si>
  <si>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</si>
  <si>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</si>
  <si>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</si>
  <si>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</si>
  <si>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</si>
  <si>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</si>
  <si>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</si>
  <si>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</si>
  <si>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</si>
  <si>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</si>
  <si>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</si>
  <si>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</si>
  <si>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</si>
  <si>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</si>
  <si>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</si>
  <si>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</si>
  <si>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</si>
  <si>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</si>
  <si>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</si>
  <si>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</si>
  <si>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</si>
  <si>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</si>
  <si>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</si>
  <si>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</si>
  <si>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</si>
  <si>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</si>
  <si>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</si>
  <si>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</si>
  <si>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</si>
  <si>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</si>
  <si>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</si>
  <si>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</si>
  <si>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</si>
  <si>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</si>
  <si>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</si>
  <si>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</si>
  <si>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</si>
  <si>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</si>
  <si>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</si>
  <si>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</si>
  <si>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</si>
  <si>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</si>
  <si>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</si>
  <si>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</si>
  <si>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</si>
  <si>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</si>
  <si>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</si>
  <si>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</si>
  <si>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</si>
  <si>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</si>
  <si>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</si>
  <si>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</si>
  <si>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</si>
  <si>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</si>
  <si>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</si>
  <si>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</si>
  <si>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</si>
  <si>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</si>
  <si>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</si>
  <si>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</si>
  <si>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</si>
  <si>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</si>
  <si>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</si>
  <si>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</si>
  <si>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</si>
  <si>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</si>
  <si>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</si>
  <si>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</si>
  <si>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</si>
  <si>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</si>
  <si>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</si>
  <si>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</si>
  <si>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</si>
  <si>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</si>
  <si>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</si>
  <si>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</si>
  <si>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</si>
  <si>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</si>
  <si>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</si>
  <si>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</si>
  <si>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</si>
  <si>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</si>
  <si>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</si>
  <si>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</si>
  <si>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</si>
  <si>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</si>
  <si>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</si>
  <si>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</si>
  <si>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</si>
  <si>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</si>
  <si>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</si>
  <si>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</si>
  <si>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</si>
  <si>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</si>
  <si>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</si>
  <si>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</si>
  <si>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</si>
  <si>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</si>
  <si>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</si>
  <si>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</si>
  <si>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</si>
  <si>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</si>
  <si>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</si>
  <si>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</si>
  <si>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</si>
  <si>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</si>
  <si>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</si>
  <si>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</si>
  <si>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</si>
  <si>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</si>
  <si>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</si>
  <si>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</si>
  <si>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</si>
  <si>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</si>
  <si>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</si>
  <si>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</si>
  <si>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</si>
  <si>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</si>
  <si>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</si>
  <si>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</si>
  <si>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</si>
  <si>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</si>
  <si>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</si>
  <si>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</si>
  <si>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</si>
  <si>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</si>
  <si>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</si>
  <si>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</si>
  <si>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</si>
  <si>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</si>
  <si>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</si>
  <si>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</si>
  <si>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</si>
  <si>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</si>
  <si>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</si>
  <si>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</si>
  <si>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</si>
  <si>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</si>
  <si>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</si>
  <si>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</si>
  <si>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</si>
  <si>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</si>
  <si>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</si>
  <si>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</si>
  <si>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</si>
  <si>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</si>
  <si>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</si>
  <si>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</si>
  <si>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</si>
  <si>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</si>
  <si>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</si>
  <si>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</si>
  <si>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</si>
  <si>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</si>
  <si>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</si>
  <si>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</si>
  <si>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</si>
  <si>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</si>
  <si>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</si>
  <si>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</si>
  <si>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</si>
  <si>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</si>
  <si>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</si>
  <si>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</si>
  <si>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</si>
  <si>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</si>
  <si>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</si>
  <si>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</si>
  <si>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</si>
  <si>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</si>
  <si>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</si>
  <si>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</si>
  <si>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</si>
  <si>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</si>
  <si>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</si>
  <si>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</si>
  <si>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</si>
  <si>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</si>
  <si>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</si>
  <si>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</si>
  <si>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</si>
  <si>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</si>
  <si>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</si>
  <si>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</si>
  <si>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</si>
  <si>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</si>
  <si>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</si>
  <si>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</si>
  <si>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</si>
  <si>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</si>
  <si>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</si>
  <si>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</si>
  <si>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</si>
  <si>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</si>
  <si>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</si>
  <si>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</si>
  <si>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</si>
  <si>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</si>
  <si>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</si>
  <si>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</si>
  <si>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</si>
  <si>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</si>
  <si>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</si>
  <si>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</si>
  <si>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</si>
  <si>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</si>
  <si>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</si>
  <si>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</si>
  <si>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</si>
  <si>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</si>
  <si>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</si>
  <si>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</si>
  <si>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</si>
  <si>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</si>
  <si>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</si>
  <si>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</si>
  <si>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</si>
  <si>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</si>
  <si>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</si>
  <si>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</si>
  <si>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</si>
  <si>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</si>
  <si>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</si>
  <si>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</si>
  <si>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</si>
  <si>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</si>
  <si>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</si>
  <si>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</si>
  <si>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</si>
  <si>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</si>
  <si>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</si>
  <si>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</si>
  <si>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</si>
  <si>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</si>
  <si>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</si>
  <si>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</si>
  <si>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</si>
  <si>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</si>
  <si>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</si>
  <si>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</si>
  <si>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</si>
  <si>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</si>
  <si>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</si>
  <si>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</si>
  <si>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</si>
  <si>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</si>
  <si>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</si>
  <si>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</si>
  <si>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</si>
  <si>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</si>
  <si>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</si>
  <si>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</si>
  <si>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</si>
  <si>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</si>
  <si>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</si>
  <si>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</si>
  <si>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</si>
  <si>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</si>
  <si>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</si>
  <si>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</si>
  <si>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</si>
  <si>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</si>
  <si>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</si>
  <si>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</si>
  <si>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</si>
  <si>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</si>
  <si>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</si>
  <si>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</si>
  <si>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</si>
  <si>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</si>
  <si>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</si>
  <si>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</si>
  <si>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</si>
  <si>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</si>
  <si>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</si>
  <si>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</si>
  <si>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</si>
  <si>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</si>
  <si>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</si>
  <si>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</si>
  <si>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</si>
  <si>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</si>
  <si>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</si>
  <si>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</si>
  <si>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</si>
  <si>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</si>
  <si>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</si>
  <si>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</si>
  <si>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</si>
  <si>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</si>
  <si>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</si>
  <si>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</si>
  <si>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</si>
  <si>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</si>
  <si>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</si>
  <si>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</si>
  <si>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</si>
  <si>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</si>
  <si>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</si>
  <si>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</si>
  <si>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</si>
  <si>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</si>
  <si>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</si>
  <si>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</si>
  <si>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</si>
  <si>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</si>
  <si>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</si>
  <si>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</si>
  <si>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</si>
  <si>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</si>
  <si>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</si>
  <si>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</si>
  <si>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</si>
  <si>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</si>
  <si>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</si>
  <si>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</si>
  <si>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</si>
  <si>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</si>
  <si>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</si>
  <si>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</si>
  <si>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</si>
  <si>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</si>
  <si>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</si>
  <si>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</si>
  <si>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</si>
  <si>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</si>
  <si>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</si>
  <si>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</si>
  <si>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</si>
  <si>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</si>
  <si>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</si>
  <si>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</si>
  <si>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</si>
  <si>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</si>
  <si>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</si>
  <si>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</si>
  <si>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</si>
  <si>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</si>
  <si>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</si>
  <si>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</si>
  <si>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</si>
  <si>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</si>
  <si>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</si>
  <si>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</si>
  <si>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</si>
  <si>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</si>
  <si>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</si>
  <si>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</si>
  <si>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</si>
  <si>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</si>
  <si>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</si>
  <si>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</si>
  <si>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</si>
  <si>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</si>
  <si>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</si>
  <si>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</si>
  <si>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</si>
  <si>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</si>
  <si>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</si>
  <si>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</si>
  <si>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</si>
  <si>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</si>
  <si>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</si>
  <si>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</si>
  <si>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</si>
  <si>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</si>
  <si>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</si>
  <si>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</si>
  <si>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</si>
  <si>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</si>
  <si>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</si>
  <si>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</si>
  <si>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</si>
  <si>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</si>
  <si>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</si>
  <si>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</si>
  <si>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</si>
  <si>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</si>
  <si>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</si>
  <si>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</si>
  <si>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</si>
  <si>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</si>
  <si>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</si>
  <si>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</si>
  <si>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</si>
  <si>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</si>
  <si>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</si>
  <si>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</si>
  <si>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</si>
  <si>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</si>
  <si>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</si>
  <si>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</si>
  <si>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</si>
  <si>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</si>
  <si>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</si>
  <si>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</si>
  <si>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</si>
  <si>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</si>
  <si>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</si>
  <si>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</si>
  <si>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</si>
  <si>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</si>
  <si>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</si>
  <si>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</si>
  <si>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</si>
  <si>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</si>
  <si>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</si>
  <si>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</si>
  <si>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</si>
  <si>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</si>
  <si>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</si>
  <si>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</si>
  <si>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</si>
  <si>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</si>
  <si>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</si>
  <si>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</si>
  <si>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</si>
  <si>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</si>
  <si>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</si>
  <si>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</si>
  <si>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</si>
  <si>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</si>
  <si>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</si>
  <si>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</si>
  <si>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</si>
  <si>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</si>
  <si>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</si>
  <si>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</si>
  <si>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</si>
  <si>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</si>
  <si>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</si>
  <si>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</si>
  <si>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</si>
  <si>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</si>
  <si>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</si>
  <si>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</si>
  <si>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</si>
  <si>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</si>
  <si>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</si>
  <si>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</si>
  <si>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</si>
  <si>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</si>
  <si>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</si>
  <si>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</si>
  <si>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</si>
  <si>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</si>
  <si>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</si>
  <si>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</si>
  <si>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</si>
  <si>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</si>
  <si>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</si>
  <si>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</si>
  <si>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</si>
  <si>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</si>
  <si>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</si>
  <si>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</si>
  <si>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</si>
  <si>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</si>
  <si>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</si>
  <si>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</si>
  <si>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</si>
  <si>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</si>
  <si>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</si>
  <si>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</si>
  <si>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</si>
  <si>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</si>
  <si>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</si>
  <si>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</si>
  <si>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</si>
  <si>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</si>
  <si>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</si>
  <si>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</si>
  <si>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</si>
  <si>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</si>
  <si>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</si>
  <si>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</si>
  <si>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</si>
  <si>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</si>
  <si>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</si>
  <si>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</si>
  <si>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</si>
  <si>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</si>
  <si>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</si>
  <si>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</si>
  <si>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</si>
  <si>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</si>
  <si>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</si>
  <si>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</si>
  <si>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</si>
  <si>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</si>
  <si>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</si>
  <si>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</si>
  <si>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</si>
  <si>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</si>
  <si>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</si>
  <si>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</si>
  <si>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</si>
  <si>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</si>
  <si>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</si>
  <si>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</si>
  <si>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</si>
  <si>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</si>
  <si>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</si>
  <si>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</si>
  <si>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</si>
  <si>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</si>
  <si>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</si>
  <si>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</si>
  <si>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</si>
  <si>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</si>
  <si>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</si>
  <si>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</si>
  <si>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</si>
  <si>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</si>
  <si>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</si>
  <si>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</si>
  <si>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</si>
  <si>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</si>
  <si>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</si>
  <si>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</si>
  <si>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</si>
  <si>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</si>
  <si>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</si>
  <si>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</si>
  <si>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</si>
  <si>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</si>
  <si>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</si>
  <si>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</si>
  <si>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</si>
  <si>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</si>
  <si>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</si>
  <si>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</si>
  <si>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</si>
  <si>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</si>
  <si>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</si>
  <si>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</si>
  <si>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</si>
  <si>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</si>
  <si>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</si>
  <si>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</si>
  <si>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</si>
  <si>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</si>
  <si>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</si>
  <si>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</si>
  <si>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</si>
  <si>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</si>
  <si>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</si>
  <si>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</si>
  <si>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</si>
  <si>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</si>
  <si>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</si>
  <si>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</si>
  <si>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</si>
  <si>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</si>
  <si>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</si>
  <si>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</si>
  <si>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</si>
  <si>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</si>
  <si>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</si>
  <si>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</si>
  <si>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</si>
  <si>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</si>
  <si>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</si>
  <si>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</si>
  <si>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</si>
  <si>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</si>
  <si>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</si>
  <si>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</si>
  <si>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</si>
  <si>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</si>
  <si>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</si>
  <si>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</si>
  <si>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</si>
  <si>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</si>
  <si>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</si>
  <si>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</si>
  <si>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</si>
  <si>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</si>
  <si>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</si>
  <si>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</si>
  <si>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</si>
  <si>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</si>
  <si>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</si>
  <si>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</si>
  <si>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</si>
  <si>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</si>
  <si>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</si>
  <si>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</si>
  <si>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</si>
  <si>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</si>
  <si>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</si>
  <si>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</si>
  <si>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</si>
  <si>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</si>
  <si>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</si>
  <si>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</si>
  <si>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</si>
  <si>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</si>
  <si>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</si>
  <si>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</si>
  <si>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</si>
  <si>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</si>
  <si>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</si>
  <si>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</si>
  <si>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</si>
  <si>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</si>
  <si>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</si>
  <si>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</si>
  <si>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</si>
  <si>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</si>
  <si>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</si>
  <si>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</si>
  <si>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</si>
  <si>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</si>
  <si>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</si>
  <si>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</si>
  <si>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</si>
  <si>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</si>
  <si>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</si>
  <si>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</si>
  <si>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</si>
  <si>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</si>
  <si>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</si>
  <si>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</si>
  <si>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</si>
  <si>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</si>
  <si>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</si>
  <si>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</si>
  <si>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</si>
  <si>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</si>
  <si>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</si>
  <si>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</si>
  <si>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</si>
  <si>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</si>
  <si>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</si>
  <si>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</si>
  <si>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</si>
  <si>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</si>
  <si>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</si>
  <si>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</si>
  <si>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</si>
  <si>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</si>
  <si>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</si>
  <si>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</si>
  <si>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</si>
  <si>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</si>
  <si>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</si>
  <si>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</si>
  <si>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</si>
  <si>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</si>
  <si>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</si>
  <si>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</si>
  <si>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</si>
  <si>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</si>
  <si>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</si>
  <si>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</si>
  <si>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</si>
  <si>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</si>
  <si>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</si>
  <si>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</si>
  <si>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</si>
  <si>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</si>
  <si>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</si>
  <si>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</si>
  <si>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</si>
  <si>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</si>
  <si>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</si>
  <si>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</si>
  <si>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</si>
  <si>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</si>
  <si>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</si>
  <si>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</si>
  <si>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</si>
  <si>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</si>
  <si>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</si>
  <si>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</si>
  <si>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</si>
  <si>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</si>
  <si>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</si>
  <si>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</si>
  <si>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</si>
  <si>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</si>
  <si>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</si>
  <si>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</si>
  <si>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</si>
  <si>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</si>
  <si>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</si>
  <si>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</si>
  <si>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</si>
  <si>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</si>
  <si>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</si>
  <si>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</si>
  <si>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</si>
  <si>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</si>
  <si>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</si>
  <si>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</si>
  <si>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</si>
  <si>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</si>
  <si>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</si>
  <si>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</si>
  <si>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</si>
  <si>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</si>
  <si>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</si>
  <si>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</si>
  <si>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</si>
  <si>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</si>
  <si>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</si>
  <si>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</si>
  <si>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</si>
  <si>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</si>
  <si>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</si>
  <si>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</si>
  <si>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</si>
  <si>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</si>
  <si>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</si>
  <si>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</si>
  <si>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</si>
  <si>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</si>
  <si>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</si>
  <si>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</si>
  <si>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</si>
  <si>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</si>
  <si>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</si>
  <si>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</si>
  <si>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</si>
  <si>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</si>
  <si>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</si>
  <si>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</si>
  <si>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</si>
  <si>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</si>
  <si>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</si>
  <si>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</si>
  <si>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</si>
  <si>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</si>
  <si>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</si>
  <si>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</si>
  <si>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</si>
  <si>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</si>
  <si>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</si>
  <si>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</si>
  <si>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</si>
  <si>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</si>
  <si>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</si>
  <si>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</si>
  <si>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</si>
  <si>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</si>
  <si>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</si>
  <si>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</si>
  <si>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</si>
  <si>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</si>
  <si>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</si>
  <si>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</si>
  <si>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</si>
  <si>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</si>
  <si>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</si>
  <si>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</si>
  <si>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</si>
  <si>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</si>
  <si>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</si>
  <si>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</si>
  <si>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</si>
  <si>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</si>
  <si>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</si>
  <si>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</si>
  <si>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</si>
  <si>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</si>
  <si>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</si>
  <si>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</si>
  <si>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</si>
  <si>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</si>
  <si>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</si>
  <si>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</si>
  <si>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</si>
  <si>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</si>
  <si>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</si>
  <si>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</si>
  <si>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</si>
  <si>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</si>
  <si>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</si>
  <si>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</si>
  <si>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</si>
  <si>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</si>
  <si>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</si>
  <si>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</si>
  <si>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</si>
  <si>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</si>
  <si>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</si>
  <si>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</si>
  <si>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</si>
  <si>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</si>
  <si>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</si>
  <si>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</si>
  <si>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</si>
  <si>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</si>
  <si>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</si>
  <si>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</si>
  <si>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</si>
  <si>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</si>
  <si>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</si>
  <si>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</si>
  <si>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</si>
  <si>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</si>
  <si>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</si>
  <si>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</si>
  <si>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</si>
  <si>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</si>
  <si>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</si>
  <si>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</si>
  <si>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</si>
  <si>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</si>
  <si>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</si>
  <si>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</si>
  <si>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</si>
  <si>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</si>
  <si>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</si>
  <si>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</si>
  <si>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</si>
  <si>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</si>
  <si>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</si>
  <si>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</si>
  <si>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</si>
  <si>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</si>
  <si>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</si>
  <si>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</si>
  <si>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</si>
  <si>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</si>
  <si>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</si>
  <si>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</si>
  <si>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</si>
  <si>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</si>
  <si>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</si>
  <si>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</si>
  <si>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</si>
  <si>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</si>
  <si>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</si>
  <si>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</si>
  <si>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</si>
  <si>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</si>
  <si>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</si>
  <si>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</si>
  <si>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</si>
  <si>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</si>
  <si>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</si>
  <si>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</si>
  <si>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</si>
  <si>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</si>
  <si>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</si>
  <si>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</si>
  <si>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</si>
  <si>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</si>
  <si>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</si>
  <si>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</si>
  <si>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</si>
  <si>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</si>
  <si>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</si>
  <si>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</si>
  <si>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</si>
  <si>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</si>
  <si>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</si>
  <si>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</si>
  <si>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</si>
  <si>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</si>
  <si>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</si>
  <si>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</si>
  <si>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</si>
  <si>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</si>
  <si>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</si>
  <si>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</si>
  <si>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</si>
  <si>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</si>
  <si>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</si>
  <si>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</si>
  <si>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</si>
  <si>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</si>
  <si>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</si>
  <si>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</si>
  <si>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</si>
  <si>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</si>
  <si>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</si>
  <si>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</si>
  <si>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</si>
  <si>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</si>
  <si>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</si>
  <si>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</si>
  <si>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</si>
  <si>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</si>
  <si>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</si>
  <si>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</si>
  <si>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</si>
  <si>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</si>
  <si>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</si>
  <si>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</si>
  <si>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</si>
  <si>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</si>
  <si>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</si>
  <si>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</si>
  <si>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</si>
  <si>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</si>
  <si>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</si>
  <si>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</si>
  <si>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</si>
  <si>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</si>
  <si>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</si>
  <si>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</si>
  <si>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</si>
  <si>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</si>
  <si>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</si>
  <si>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</si>
  <si>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</si>
  <si>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</si>
  <si>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</si>
  <si>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</si>
  <si>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</si>
  <si>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</si>
  <si>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</si>
  <si>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</si>
  <si>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</si>
  <si>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</si>
  <si>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</si>
  <si>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</si>
  <si>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</si>
  <si>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</si>
  <si>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</si>
  <si>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</si>
  <si>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</si>
  <si>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</si>
  <si>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</si>
  <si>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</si>
  <si>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</si>
  <si>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</si>
  <si>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</si>
  <si>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</si>
  <si>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</si>
  <si>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</si>
  <si>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</si>
  <si>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</si>
  <si>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</si>
  <si>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</si>
  <si>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</si>
  <si>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</si>
  <si>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</si>
  <si>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</si>
  <si>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</si>
  <si>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</si>
  <si>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</si>
  <si>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</si>
  <si>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</si>
  <si>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</si>
  <si>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</si>
  <si>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</si>
  <si>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</si>
  <si>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</si>
  <si>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</si>
  <si>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</si>
  <si>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</si>
  <si>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</si>
  <si>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</si>
  <si>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</si>
  <si>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</si>
  <si>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</si>
  <si>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</si>
  <si>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</si>
  <si>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</si>
  <si>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</si>
  <si>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</si>
  <si>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</si>
  <si>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</si>
  <si>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</si>
  <si>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</si>
  <si>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</si>
  <si>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</si>
  <si>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</si>
  <si>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</si>
  <si>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</si>
  <si>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</si>
  <si>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</si>
  <si>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</si>
  <si>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</si>
  <si>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</si>
  <si>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</si>
  <si>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</si>
  <si>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</si>
  <si>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</si>
  <si>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</si>
  <si>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</si>
  <si>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</si>
  <si>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</si>
  <si>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</si>
  <si>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</si>
  <si>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</si>
  <si>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</si>
  <si>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</si>
  <si>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</si>
  <si>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</si>
  <si>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</si>
  <si>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</si>
  <si>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</si>
  <si>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</si>
  <si>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</si>
  <si>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</si>
  <si>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</si>
  <si>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</si>
  <si>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</si>
  <si>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</si>
  <si>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</si>
  <si>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</si>
  <si>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</si>
  <si>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</si>
  <si>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</si>
  <si>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</si>
  <si>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</si>
  <si>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</si>
  <si>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</si>
  <si>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</si>
  <si>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</si>
  <si>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</si>
  <si>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</si>
  <si>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</si>
  <si>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</si>
  <si>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</si>
  <si>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</si>
  <si>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</si>
  <si>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</si>
  <si>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</si>
  <si>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</si>
  <si>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</si>
  <si>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</si>
  <si>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</si>
  <si>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</si>
  <si>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</si>
  <si>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</si>
  <si>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</si>
  <si>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</si>
  <si>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</si>
  <si>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</si>
  <si>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</si>
  <si>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</si>
  <si>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</si>
  <si>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</si>
  <si>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</si>
  <si>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</si>
  <si>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</si>
  <si>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</si>
  <si>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</si>
  <si>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</si>
  <si>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</si>
  <si>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</si>
  <si>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</si>
  <si>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</si>
  <si>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</si>
  <si>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</si>
  <si>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</si>
  <si>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</si>
  <si>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</si>
  <si>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</si>
  <si>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</si>
  <si>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</si>
  <si>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</si>
  <si>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</si>
  <si>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</si>
  <si>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</si>
  <si>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</si>
  <si>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</si>
  <si>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</si>
  <si>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</si>
  <si>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</si>
  <si>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</si>
  <si>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</si>
  <si>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</si>
  <si>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</si>
  <si>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</si>
  <si>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</si>
  <si>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</si>
  <si>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</si>
  <si>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</si>
  <si>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</si>
  <si>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</si>
  <si>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</si>
  <si>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</si>
  <si>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</si>
  <si>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</si>
  <si>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</si>
  <si>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</si>
  <si>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</si>
  <si>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</si>
  <si>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</si>
  <si>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</si>
  <si>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</si>
  <si>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</si>
  <si>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</si>
  <si>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</si>
  <si>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</si>
  <si>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</si>
  <si>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</si>
  <si>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</si>
  <si>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</si>
  <si>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</si>
  <si>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</si>
  <si>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</si>
  <si>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</si>
  <si>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</si>
  <si>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</si>
  <si>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</si>
  <si>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</si>
  <si>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</si>
  <si>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</si>
  <si>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</si>
  <si>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</si>
  <si>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</si>
  <si>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</si>
  <si>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</si>
  <si>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</si>
  <si>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</si>
  <si>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</si>
  <si>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</si>
  <si>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</si>
  <si>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</si>
  <si>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</si>
  <si>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</si>
  <si>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</si>
  <si>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</si>
  <si>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</si>
  <si>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</si>
  <si>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</si>
  <si>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</si>
  <si>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</si>
  <si>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</si>
  <si>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</si>
  <si>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</si>
  <si>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</si>
  <si>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</si>
  <si>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</si>
  <si>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</si>
  <si>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</si>
  <si>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</si>
  <si>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</si>
  <si>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</si>
  <si>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</si>
  <si>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</si>
  <si>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</si>
  <si>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</si>
  <si>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</si>
  <si>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</si>
  <si>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</si>
  <si>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</si>
  <si>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</si>
  <si>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</si>
  <si>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</si>
  <si>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</si>
  <si>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</si>
  <si>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</si>
  <si>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</si>
  <si>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</si>
  <si>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</si>
  <si>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</si>
  <si>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</si>
  <si>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</si>
  <si>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</si>
  <si>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</si>
  <si>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</si>
  <si>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</si>
  <si>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</si>
  <si>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</si>
  <si>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</si>
  <si>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</si>
  <si>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</si>
  <si>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</si>
  <si>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</si>
  <si>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</si>
  <si>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</si>
  <si>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</si>
  <si>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</si>
  <si>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</si>
  <si>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</si>
  <si>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</si>
  <si>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</si>
  <si>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</si>
  <si>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</si>
  <si>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</si>
  <si>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</si>
  <si>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</si>
  <si>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</si>
  <si>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</si>
  <si>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</si>
  <si>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</si>
  <si>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</si>
  <si>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</si>
  <si>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</si>
  <si>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</si>
  <si>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</si>
  <si>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</si>
  <si>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</si>
  <si>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</si>
  <si>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</si>
  <si>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</si>
  <si>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</si>
  <si>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</si>
  <si>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</si>
  <si>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</si>
  <si>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</si>
  <si>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</si>
  <si>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</si>
  <si>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</si>
  <si>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</si>
  <si>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</si>
  <si>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</si>
  <si>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</si>
  <si>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</si>
  <si>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</si>
  <si>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</si>
  <si>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</si>
  <si>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</si>
  <si>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</si>
  <si>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</si>
  <si>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</si>
  <si>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</si>
  <si>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</si>
  <si>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</si>
  <si>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</si>
  <si>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</si>
  <si>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</si>
  <si>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</si>
  <si>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</si>
  <si>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</si>
  <si>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</si>
  <si>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</si>
  <si>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</si>
  <si>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</si>
  <si>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</si>
  <si>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</si>
  <si>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</si>
  <si>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</si>
  <si>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</si>
  <si>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</si>
  <si>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</si>
  <si>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</si>
  <si>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</si>
  <si>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</si>
  <si>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</si>
  <si>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</si>
  <si>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</si>
  <si>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</si>
  <si>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</si>
  <si>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</si>
  <si>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</si>
  <si>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</si>
  <si>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</si>
  <si>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</si>
  <si>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</si>
  <si>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</si>
  <si>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</si>
  <si>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</si>
  <si>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</si>
  <si>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</si>
  <si>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</si>
  <si>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</si>
  <si>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</si>
  <si>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</si>
  <si>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</si>
  <si>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</si>
  <si>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</si>
  <si>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</si>
  <si>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</si>
  <si>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</si>
  <si>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</si>
  <si>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</si>
  <si>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</si>
  <si>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</si>
  <si>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</si>
  <si>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</si>
  <si>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</si>
  <si>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</si>
  <si>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</si>
  <si>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</si>
  <si>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</si>
  <si>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</si>
  <si>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</si>
  <si>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</si>
  <si>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</si>
  <si>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</si>
  <si>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</si>
  <si>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</si>
  <si>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</si>
  <si>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</si>
  <si>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</si>
  <si>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</si>
  <si>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</si>
  <si>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</si>
  <si>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</si>
  <si>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</si>
  <si>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</si>
  <si>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</si>
  <si>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</si>
  <si>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</si>
  <si>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</si>
  <si>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</si>
  <si>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</si>
  <si>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</si>
  <si>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</si>
  <si>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</si>
  <si>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</si>
  <si>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</si>
  <si>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</si>
  <si>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</si>
  <si>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</si>
  <si>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</si>
  <si>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</si>
  <si>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</si>
  <si>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</si>
  <si>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</si>
  <si>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</si>
  <si>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</si>
  <si>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</si>
  <si>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</si>
  <si>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</si>
  <si>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</si>
  <si>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</si>
  <si>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</si>
  <si>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</si>
  <si>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</si>
  <si>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</si>
  <si>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</si>
  <si>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</si>
  <si>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</si>
  <si>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</si>
  <si>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</si>
  <si>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</si>
  <si>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</si>
  <si>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</si>
  <si>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</si>
  <si>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</si>
  <si>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</si>
  <si>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</si>
  <si>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</si>
  <si>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</si>
  <si>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</si>
  <si>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</si>
  <si>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</si>
  <si>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</si>
  <si>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</si>
  <si>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</si>
  <si>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</si>
  <si>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</si>
  <si>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</si>
  <si>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</si>
  <si>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</si>
  <si>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</si>
  <si>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</si>
  <si>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</si>
  <si>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</si>
  <si>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</si>
  <si>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</si>
  <si>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</si>
  <si>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</si>
  <si>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</si>
  <si>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</si>
  <si>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</si>
  <si>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</si>
  <si>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</si>
  <si>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</si>
  <si>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</si>
  <si>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</si>
  <si>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</si>
  <si>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</si>
  <si>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</si>
  <si>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</si>
  <si>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</si>
  <si>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</si>
  <si>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</si>
  <si>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</si>
  <si>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</si>
  <si>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</si>
  <si>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</si>
  <si>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</si>
  <si>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</si>
  <si>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</si>
  <si>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</si>
  <si>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</si>
  <si>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</si>
  <si>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</si>
  <si>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</si>
  <si>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</si>
  <si>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</si>
  <si>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</si>
  <si>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</si>
  <si>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</si>
  <si>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</si>
  <si>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</si>
  <si>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</si>
  <si>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</si>
  <si>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</si>
  <si>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</si>
  <si>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</si>
  <si>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</si>
  <si>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</si>
  <si>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</si>
  <si>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</si>
  <si>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</si>
  <si>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</si>
  <si>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</si>
  <si>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</si>
  <si>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</si>
  <si>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</si>
  <si>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</si>
  <si>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</si>
  <si>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</si>
  <si>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</si>
  <si>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</si>
  <si>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</si>
  <si>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</si>
  <si>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</si>
  <si>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</si>
  <si>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</si>
  <si>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</si>
  <si>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</si>
  <si>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</si>
  <si>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</si>
  <si>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</si>
  <si>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</si>
  <si>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</si>
  <si>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</si>
  <si>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</si>
  <si>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</si>
  <si>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</si>
  <si>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</si>
  <si>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</si>
  <si>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</si>
  <si>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</si>
  <si>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</si>
  <si>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</si>
  <si>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</si>
  <si>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</si>
  <si>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</si>
  <si>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</si>
  <si>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</si>
  <si>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</si>
  <si>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</si>
  <si>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</si>
  <si>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</si>
  <si>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</si>
  <si>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</si>
  <si>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</si>
  <si>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</si>
  <si>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</si>
  <si>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</si>
  <si>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</si>
  <si>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</si>
  <si>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</si>
  <si>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</si>
  <si>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</si>
  <si>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</si>
  <si>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</si>
  <si>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</si>
  <si>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</si>
  <si>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</si>
  <si>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</si>
  <si>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</si>
  <si>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</si>
  <si>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</si>
  <si>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</si>
  <si>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</si>
  <si>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</si>
  <si>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</si>
  <si>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</si>
  <si>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</si>
  <si>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</si>
  <si>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</si>
  <si>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</si>
  <si>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</si>
  <si>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</si>
  <si>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</si>
  <si>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</si>
  <si>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</si>
  <si>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</si>
  <si>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</si>
  <si>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</si>
  <si>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</si>
  <si>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</si>
  <si>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</si>
  <si>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</si>
  <si>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</si>
  <si>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</si>
  <si>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</si>
  <si>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</si>
  <si>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</si>
  <si>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</si>
  <si>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</si>
  <si>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</si>
  <si>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</si>
  <si>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</si>
  <si>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</si>
  <si>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</si>
  <si>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</si>
  <si>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</si>
  <si>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</si>
  <si>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</si>
  <si>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</si>
  <si>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</si>
  <si>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</si>
  <si>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</si>
  <si>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</si>
  <si>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</si>
  <si>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</si>
  <si>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</si>
  <si>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</si>
  <si>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</si>
  <si>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</si>
  <si>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</si>
  <si>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</si>
  <si>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</si>
  <si>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</si>
  <si>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</si>
  <si>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</si>
  <si>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</si>
  <si>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</si>
  <si>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</si>
  <si>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</si>
  <si>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</si>
  <si>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</si>
  <si>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</si>
  <si>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</si>
  <si>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</si>
  <si>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</si>
  <si>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</si>
  <si>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</si>
  <si>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</si>
  <si>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</si>
  <si>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</si>
  <si>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</si>
  <si>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</si>
  <si>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</si>
  <si>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</si>
  <si>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</si>
  <si>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</si>
  <si>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</si>
  <si>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</si>
  <si>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</si>
  <si>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</si>
  <si>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</si>
  <si>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</si>
  <si>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</si>
  <si>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</si>
  <si>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</si>
  <si>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</si>
  <si>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</si>
  <si>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</si>
  <si>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</si>
  <si>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</si>
  <si>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</si>
  <si>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</si>
  <si>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</si>
  <si>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</si>
  <si>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</si>
  <si>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</si>
  <si>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</si>
  <si>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</si>
  <si>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</si>
  <si>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</si>
  <si>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</si>
  <si>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</si>
  <si>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</si>
  <si>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</si>
  <si>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</si>
  <si>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</si>
  <si>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</si>
  <si>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</si>
  <si>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</si>
  <si>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</si>
  <si>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</si>
  <si>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</si>
  <si>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</si>
  <si>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</si>
  <si>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</si>
  <si>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</si>
  <si>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</si>
  <si>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</si>
  <si>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</si>
  <si>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</si>
  <si>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</si>
  <si>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</si>
  <si>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</si>
  <si>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</si>
  <si>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</si>
  <si>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</si>
  <si>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</si>
  <si>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</si>
  <si>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</si>
  <si>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</si>
  <si>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</si>
  <si>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</si>
  <si>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</si>
  <si>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</si>
  <si>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</si>
  <si>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</si>
  <si>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</si>
  <si>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</si>
  <si>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</si>
  <si>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</si>
  <si>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</si>
  <si>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</si>
  <si>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</si>
  <si>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</si>
  <si>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</si>
  <si>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</si>
  <si>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</si>
  <si>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</si>
  <si>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</si>
  <si>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</si>
  <si>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</si>
  <si>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</si>
  <si>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</si>
  <si>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</si>
  <si>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</si>
  <si>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</si>
  <si>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</si>
  <si>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</si>
  <si>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</si>
  <si>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</si>
  <si>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</si>
  <si>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</si>
  <si>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</si>
  <si>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</si>
  <si>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</si>
  <si>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</si>
  <si>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</si>
  <si>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</si>
  <si>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</si>
  <si>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</si>
  <si>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</si>
  <si>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</si>
  <si>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</si>
  <si>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</si>
  <si>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</si>
  <si>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</si>
  <si>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</si>
  <si>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</si>
  <si>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</si>
  <si>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</si>
  <si>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</si>
  <si>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</si>
  <si>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</si>
  <si>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</si>
  <si>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</si>
  <si>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</si>
  <si>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</si>
  <si>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</si>
  <si>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</si>
  <si>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</si>
  <si>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</si>
  <si>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</si>
  <si>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</si>
  <si>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</si>
  <si>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</si>
  <si>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</si>
  <si>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</si>
  <si>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</si>
  <si>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</si>
  <si>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</si>
  <si>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</si>
  <si>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</si>
  <si>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</si>
  <si>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</si>
  <si>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</si>
  <si>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</si>
  <si>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</si>
  <si>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</si>
  <si>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</si>
  <si>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</si>
  <si>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</si>
  <si>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</si>
  <si>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</si>
  <si>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</si>
  <si>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</si>
  <si>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</si>
  <si>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</si>
  <si>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</si>
  <si>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</si>
  <si>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</si>
  <si>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</si>
  <si>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</si>
  <si>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</si>
  <si>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</si>
  <si>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</si>
  <si>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</si>
  <si>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</si>
  <si>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</si>
  <si>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</si>
  <si>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</si>
  <si>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</si>
  <si>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</si>
  <si>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</si>
  <si>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</si>
  <si>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</si>
  <si>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</si>
  <si>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</si>
  <si>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</si>
  <si>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</si>
  <si>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</si>
  <si>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</si>
  <si>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</si>
  <si>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</si>
  <si>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</si>
  <si>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</si>
  <si>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</si>
  <si>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</si>
  <si>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</si>
  <si>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</si>
  <si>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</si>
  <si>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</si>
  <si>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</si>
  <si>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</si>
  <si>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</si>
  <si>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</si>
  <si>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</si>
  <si>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</si>
  <si>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</si>
  <si>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</si>
  <si>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</si>
  <si>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</si>
  <si>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</si>
  <si>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</si>
  <si>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</si>
  <si>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</si>
  <si>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</si>
  <si>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</si>
  <si>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</si>
  <si>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</si>
  <si>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</si>
  <si>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</si>
  <si>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</si>
  <si>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</si>
  <si>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</si>
  <si>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</si>
  <si>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</si>
  <si>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</si>
  <si>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</si>
  <si>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</si>
  <si>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</si>
  <si>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</si>
  <si>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</si>
  <si>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</si>
  <si>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</si>
  <si>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</si>
  <si>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</si>
  <si>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</si>
  <si>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</si>
  <si>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</si>
  <si>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</si>
  <si>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</si>
  <si>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</si>
  <si>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</si>
  <si>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</si>
  <si>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</si>
  <si>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</si>
  <si>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</si>
  <si>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</si>
  <si>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</si>
  <si>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</si>
  <si>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</si>
  <si>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</si>
  <si>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</si>
  <si>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</si>
  <si>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</si>
  <si>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</si>
  <si>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</si>
  <si>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</si>
  <si>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</si>
  <si>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</si>
  <si>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</si>
  <si>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</si>
  <si>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</si>
  <si>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</si>
  <si>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</si>
  <si>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</si>
  <si>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</si>
  <si>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</si>
  <si>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</si>
  <si>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</si>
  <si>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</si>
  <si>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</si>
  <si>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</si>
  <si>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</si>
  <si>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</si>
  <si>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</si>
  <si>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</si>
  <si>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</si>
  <si>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</si>
  <si>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</si>
  <si>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</si>
  <si>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</si>
  <si>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</si>
  <si>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</si>
  <si>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</si>
  <si>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</si>
  <si>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</si>
  <si>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</si>
  <si>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</si>
  <si>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</si>
  <si>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</si>
  <si>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</si>
  <si>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</si>
  <si>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</si>
  <si>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</si>
  <si>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</si>
  <si>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</si>
  <si>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</si>
  <si>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</si>
  <si>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</si>
  <si>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</si>
  <si>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</si>
  <si>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</si>
  <si>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</si>
  <si>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</si>
  <si>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</si>
  <si>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</si>
  <si>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</si>
  <si>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</si>
  <si>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</si>
  <si>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</si>
  <si>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</si>
  <si>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</si>
  <si>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</si>
  <si>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</si>
  <si>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</si>
  <si>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</si>
  <si>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</si>
  <si>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</si>
  <si>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</si>
  <si>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</si>
  <si>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</si>
  <si>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</si>
  <si>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</si>
  <si>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</si>
  <si>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</si>
  <si>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</si>
  <si>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</si>
  <si>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</si>
  <si>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</si>
  <si>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</si>
  <si>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</si>
  <si>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</si>
  <si>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</si>
  <si>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</si>
  <si>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</si>
  <si>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</si>
  <si>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</si>
  <si>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</si>
  <si>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</si>
  <si>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</si>
  <si>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</si>
  <si>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</si>
  <si>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</si>
  <si>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</si>
  <si>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</si>
  <si>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</si>
  <si>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</si>
  <si>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</si>
  <si>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</si>
  <si>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</si>
  <si>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</si>
  <si>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</si>
  <si>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</si>
  <si>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</si>
  <si>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</si>
  <si>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</si>
  <si>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</si>
  <si>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</si>
  <si>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</si>
  <si>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</si>
  <si>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</si>
  <si>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</si>
  <si>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</si>
  <si>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</si>
  <si>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</si>
  <si>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</si>
  <si>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</si>
  <si>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</si>
  <si>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</si>
  <si>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</si>
  <si>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</si>
  <si>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</si>
  <si>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</si>
  <si>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</si>
  <si>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</si>
  <si>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</si>
  <si>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</si>
  <si>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</si>
  <si>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</si>
  <si>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</si>
  <si>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</si>
  <si>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</si>
  <si>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</si>
  <si>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</si>
  <si>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</si>
  <si>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</si>
  <si>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</si>
  <si>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</si>
  <si>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</si>
  <si>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</si>
  <si>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</si>
  <si>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</si>
  <si>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</si>
  <si>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</si>
  <si>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</si>
  <si>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</si>
  <si>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</si>
  <si>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</si>
  <si>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</si>
  <si>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</si>
  <si>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</si>
  <si>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</si>
  <si>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</si>
  <si>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</si>
  <si>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</si>
  <si>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</si>
  <si>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</si>
  <si>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</si>
  <si>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</si>
  <si>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</si>
  <si>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</si>
  <si>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</si>
  <si>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</si>
  <si>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</si>
  <si>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</si>
  <si>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</si>
  <si>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</si>
  <si>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</si>
  <si>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</si>
  <si>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</si>
  <si>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</si>
  <si>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</si>
  <si>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</si>
  <si>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</si>
  <si>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</si>
  <si>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</si>
  <si>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</si>
  <si>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</si>
  <si>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</si>
  <si>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</si>
  <si>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</si>
  <si>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</si>
  <si>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</si>
  <si>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</si>
  <si>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</si>
  <si>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</si>
  <si>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</si>
  <si>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</si>
  <si>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</si>
  <si>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</si>
  <si>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</si>
  <si>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</si>
  <si>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</si>
  <si>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</si>
  <si>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</si>
  <si>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</si>
  <si>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</si>
  <si>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</si>
  <si>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</si>
  <si>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</si>
  <si>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</si>
  <si>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</si>
  <si>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</si>
  <si>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</si>
  <si>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</si>
  <si>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</si>
  <si>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</si>
  <si>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</si>
  <si>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</si>
  <si>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</si>
  <si>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</si>
  <si>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</si>
  <si>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</si>
  <si>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</si>
  <si>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</si>
  <si>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</si>
  <si>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</si>
  <si>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</si>
  <si>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</si>
  <si>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</si>
  <si>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</si>
  <si>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</si>
  <si>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</si>
  <si>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</si>
  <si>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</si>
  <si>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</si>
  <si>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</si>
  <si>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</si>
  <si>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</si>
  <si>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</si>
  <si>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</si>
  <si>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</si>
  <si>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</si>
  <si>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</si>
  <si>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</si>
  <si>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</si>
  <si>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</si>
  <si>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</si>
  <si>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</si>
  <si>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</si>
  <si>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</si>
  <si>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</si>
  <si>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</si>
  <si>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</si>
  <si>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</si>
  <si>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</si>
  <si>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</si>
  <si>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</si>
  <si>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</si>
  <si>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</si>
  <si>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</si>
  <si>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</si>
  <si>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</si>
  <si>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</si>
  <si>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</si>
  <si>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</si>
  <si>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</si>
  <si>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</si>
  <si>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</si>
  <si>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</si>
  <si>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</si>
  <si>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</si>
  <si>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</si>
  <si>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</si>
  <si>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</si>
  <si>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</si>
  <si>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</si>
  <si>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</si>
  <si>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</si>
  <si>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</si>
  <si>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</si>
  <si>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</si>
  <si>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</si>
  <si>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</si>
  <si>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</si>
  <si>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</si>
  <si>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</si>
  <si>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</si>
  <si>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</si>
  <si>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</si>
  <si>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</si>
  <si>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</si>
  <si>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</si>
  <si>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</si>
  <si>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</si>
  <si>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</si>
  <si>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</si>
  <si>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</si>
  <si>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</si>
  <si>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</si>
  <si>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</si>
  <si>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</si>
  <si>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</si>
  <si>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</si>
  <si>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</si>
  <si>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</si>
  <si>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</si>
  <si>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</si>
  <si>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</si>
  <si>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</si>
  <si>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</si>
  <si>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</si>
  <si>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</si>
  <si>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</si>
  <si>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</si>
  <si>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</si>
  <si>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</si>
  <si>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</si>
  <si>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</si>
  <si>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</si>
  <si>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</si>
  <si>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</si>
  <si>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</si>
  <si>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</si>
  <si>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</si>
  <si>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</si>
  <si>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</si>
  <si>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</si>
  <si>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</si>
  <si>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</si>
  <si>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</si>
  <si>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</si>
  <si>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</si>
  <si>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</si>
  <si>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</si>
  <si>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</si>
  <si>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</si>
  <si>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</si>
  <si>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</si>
  <si>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</si>
  <si>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</si>
  <si>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</si>
  <si>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</si>
  <si>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</si>
  <si>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</si>
  <si>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</si>
  <si>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</si>
  <si>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</si>
  <si>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</si>
  <si>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</si>
  <si>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</si>
  <si>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</si>
  <si>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</si>
  <si>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</si>
  <si>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</si>
  <si>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</si>
  <si>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</si>
  <si>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</si>
  <si>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</si>
  <si>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</si>
  <si>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</si>
  <si>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</si>
  <si>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</si>
  <si>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</si>
  <si>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</si>
  <si>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</si>
  <si>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</si>
  <si>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</si>
  <si>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</si>
  <si>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</si>
  <si>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</si>
  <si>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</si>
  <si>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</si>
  <si>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</si>
  <si>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</si>
  <si>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</si>
  <si>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</si>
  <si>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</si>
  <si>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</si>
  <si>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</si>
  <si>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</si>
  <si>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</si>
  <si>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</si>
  <si>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</si>
  <si>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</si>
  <si>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</si>
  <si>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</si>
  <si>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</si>
  <si>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</si>
  <si>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</si>
  <si>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</si>
  <si>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</si>
  <si>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</si>
  <si>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</si>
  <si>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</si>
  <si>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</si>
  <si>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</si>
  <si>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</si>
  <si>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</si>
  <si>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</si>
  <si>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</si>
  <si>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</si>
  <si>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</si>
  <si>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</si>
  <si>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</si>
  <si>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</si>
  <si>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</si>
  <si>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</si>
  <si>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</si>
  <si>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</si>
  <si>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</si>
  <si>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</si>
  <si>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</si>
  <si>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</si>
  <si>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</si>
  <si>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</si>
  <si>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</si>
  <si>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</si>
  <si>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</si>
  <si>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</si>
  <si>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</si>
  <si>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</si>
  <si>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</si>
  <si>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</si>
  <si>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</si>
  <si>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</si>
  <si>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</si>
  <si>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</si>
  <si>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</si>
  <si>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</si>
  <si>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</si>
  <si>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</si>
  <si>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</si>
  <si>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</si>
  <si>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</si>
  <si>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</si>
  <si>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</si>
  <si>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</si>
  <si>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</si>
  <si>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</si>
  <si>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</si>
  <si>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</si>
  <si>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</si>
  <si>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</si>
  <si>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</si>
  <si>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</si>
  <si>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</si>
  <si>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</si>
  <si>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</si>
  <si>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</si>
  <si>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</si>
  <si>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</si>
  <si>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</si>
  <si>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</si>
  <si>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</si>
  <si>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</si>
  <si>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</si>
  <si>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</si>
  <si>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</si>
  <si>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</si>
  <si>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</si>
  <si>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</si>
  <si>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</si>
  <si>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</si>
  <si>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</si>
  <si>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</si>
  <si>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</si>
  <si>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</si>
  <si>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</si>
  <si>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</si>
  <si>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</si>
  <si>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</si>
  <si>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</si>
  <si>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</si>
  <si>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</si>
  <si>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</si>
  <si>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</si>
  <si>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</si>
  <si>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</si>
  <si>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</si>
  <si>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</si>
  <si>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</si>
  <si>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</si>
  <si>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</si>
  <si>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</si>
  <si>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</si>
  <si>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</si>
  <si>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</si>
  <si>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</si>
  <si>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</si>
  <si>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</si>
  <si>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</si>
  <si>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</si>
  <si>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</si>
  <si>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</si>
  <si>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</si>
  <si>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</si>
  <si>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</si>
  <si>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</si>
  <si>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</si>
  <si>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</si>
  <si>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</si>
  <si>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</si>
  <si>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</si>
  <si>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</si>
  <si>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</si>
  <si>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</si>
  <si>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</si>
  <si>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</si>
  <si>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</si>
  <si>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</si>
  <si>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</si>
  <si>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</si>
  <si>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</si>
  <si>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</si>
  <si>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</si>
  <si>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</si>
  <si>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</si>
  <si>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</si>
  <si>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</si>
  <si>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</si>
  <si>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</si>
  <si>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</si>
  <si>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</si>
  <si>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</si>
  <si>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</si>
  <si>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</si>
  <si>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</si>
  <si>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</si>
  <si>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</si>
  <si>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</si>
  <si>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</si>
  <si>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</si>
  <si>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</si>
  <si>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</si>
  <si>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</si>
  <si>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</si>
  <si>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</si>
  <si>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</si>
  <si>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</si>
  <si>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</si>
  <si>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</si>
  <si>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</si>
  <si>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</si>
  <si>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</si>
  <si>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</si>
  <si>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</si>
  <si>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</si>
  <si>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</si>
  <si>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</si>
  <si>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</si>
  <si>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</si>
  <si>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</si>
  <si>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</si>
  <si>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</si>
  <si>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</si>
  <si>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</si>
  <si>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</si>
  <si>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</si>
  <si>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</si>
  <si>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</si>
  <si>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</si>
  <si>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</si>
  <si>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</si>
  <si>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</si>
  <si>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</si>
  <si>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</si>
  <si>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</si>
  <si>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</si>
  <si>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</si>
  <si>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</si>
  <si>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</si>
  <si>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</si>
  <si>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</si>
  <si>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</si>
  <si>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</si>
  <si>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</si>
  <si>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</si>
  <si>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</si>
  <si>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</si>
  <si>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</si>
  <si>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</si>
  <si>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</si>
  <si>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</si>
  <si>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</si>
  <si>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</si>
  <si>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</si>
  <si>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</si>
  <si>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</si>
  <si>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</si>
  <si>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</si>
  <si>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</si>
  <si>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</si>
  <si>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</si>
  <si>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</si>
  <si>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</si>
  <si>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</si>
  <si>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</si>
  <si>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</si>
  <si>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</si>
  <si>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</si>
  <si>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</si>
  <si>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</si>
  <si>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</si>
  <si>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</si>
  <si>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</si>
  <si>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</si>
  <si>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</si>
  <si>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</si>
  <si>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</si>
  <si>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</si>
  <si>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</si>
  <si>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</si>
  <si>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</si>
  <si>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</si>
  <si>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</si>
  <si>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</si>
  <si>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</si>
  <si>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</si>
  <si>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</si>
  <si>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</si>
  <si>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</si>
  <si>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</si>
  <si>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</si>
  <si>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</si>
  <si>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</si>
  <si>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</si>
  <si>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</si>
  <si>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</si>
  <si>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</si>
  <si>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</si>
  <si>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</si>
  <si>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</si>
  <si>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</si>
  <si>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</si>
  <si>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</si>
  <si>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</si>
  <si>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</si>
  <si>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</si>
  <si>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</si>
  <si>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</si>
  <si>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</si>
  <si>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</si>
  <si>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</si>
  <si>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</si>
  <si>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</si>
  <si>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</si>
  <si>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</si>
  <si>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</si>
  <si>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</si>
  <si>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</si>
  <si>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</si>
  <si>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</si>
  <si>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</si>
  <si>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</si>
  <si>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</si>
  <si>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</si>
  <si>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</si>
  <si>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</si>
  <si>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</si>
  <si>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</si>
  <si>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</si>
  <si>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</si>
  <si>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</si>
  <si>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</si>
  <si>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</si>
  <si>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</si>
  <si>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</si>
  <si>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</si>
  <si>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</si>
  <si>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</si>
  <si>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</si>
  <si>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</si>
  <si>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</si>
  <si>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</si>
  <si>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</si>
  <si>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</si>
  <si>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</si>
  <si>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</si>
  <si>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</si>
  <si>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</si>
  <si>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</si>
  <si>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</si>
  <si>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</si>
  <si>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</si>
  <si>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</si>
  <si>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</si>
  <si>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</si>
  <si>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</si>
  <si>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</si>
  <si>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</si>
  <si>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</si>
  <si>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</si>
  <si>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</si>
  <si>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</si>
  <si>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</si>
  <si>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</si>
  <si>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</si>
  <si>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</si>
  <si>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</si>
  <si>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</si>
  <si>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</si>
  <si>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</si>
  <si>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</si>
  <si>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</si>
  <si>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</si>
  <si>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</si>
  <si>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</si>
  <si>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</si>
  <si>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</si>
  <si>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</si>
  <si>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</si>
  <si>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</si>
  <si>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</si>
  <si>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</si>
  <si>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</si>
  <si>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</si>
  <si>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</si>
  <si>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</si>
  <si>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</si>
  <si>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</si>
  <si>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</si>
  <si>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</si>
  <si>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</si>
  <si>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</si>
  <si>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</si>
  <si>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</si>
  <si>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</si>
  <si>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</si>
  <si>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</si>
  <si>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</si>
  <si>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</si>
  <si>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</si>
  <si>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</si>
  <si>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</si>
  <si>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</si>
  <si>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</si>
  <si>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</si>
  <si>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</si>
  <si>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</si>
  <si>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</si>
  <si>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</si>
  <si>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</si>
  <si>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</si>
  <si>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</si>
  <si>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</si>
  <si>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</si>
  <si>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</si>
  <si>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</si>
  <si>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</si>
  <si>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</si>
  <si>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</si>
  <si>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</si>
  <si>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</si>
  <si>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</si>
  <si>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</si>
  <si>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</si>
  <si>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</si>
  <si>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</si>
  <si>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</si>
  <si>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</si>
  <si>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</si>
  <si>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</si>
  <si>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</si>
  <si>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</si>
  <si>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</si>
  <si>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</si>
  <si>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</si>
  <si>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</si>
  <si>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</si>
  <si>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</si>
  <si>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</si>
  <si>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</si>
  <si>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</si>
  <si>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</si>
  <si>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</si>
  <si>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</si>
  <si>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</si>
  <si>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</si>
  <si>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</si>
  <si>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</si>
  <si>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</si>
  <si>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</si>
  <si>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</si>
  <si>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</si>
  <si>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</si>
  <si>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</si>
  <si>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</si>
  <si>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</si>
  <si>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</si>
  <si>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</si>
  <si>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</si>
  <si>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</si>
  <si>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</si>
  <si>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</si>
  <si>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</si>
  <si>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</si>
  <si>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</si>
  <si>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</si>
  <si>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</si>
  <si>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</si>
  <si>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</si>
  <si>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</si>
  <si>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</si>
  <si>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</si>
  <si>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</si>
  <si>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</si>
  <si>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</si>
  <si>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</si>
  <si>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</si>
  <si>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</si>
  <si>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</si>
  <si>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</si>
  <si>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</si>
  <si>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</si>
  <si>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</si>
  <si>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</si>
  <si>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</si>
  <si>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</si>
  <si>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</si>
  <si>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</si>
  <si>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</si>
  <si>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</si>
  <si>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</si>
  <si>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</si>
  <si>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</si>
  <si>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</si>
  <si>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</si>
  <si>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</si>
  <si>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</si>
  <si>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</si>
  <si>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</si>
  <si>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</si>
  <si>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</si>
  <si>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</si>
  <si>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</si>
  <si>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</si>
  <si>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</si>
  <si>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</si>
  <si>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</si>
  <si>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</si>
  <si>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</si>
  <si>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</si>
  <si>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</si>
  <si>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</si>
  <si>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</si>
  <si>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</si>
  <si>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</si>
  <si>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</si>
  <si>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</si>
  <si>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</si>
  <si>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</si>
  <si>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</si>
  <si>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</si>
  <si>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</si>
  <si>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</si>
  <si>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</si>
  <si>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</si>
  <si>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</si>
  <si>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</si>
  <si>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</si>
  <si>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</si>
  <si>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</si>
  <si>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</si>
  <si>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</si>
  <si>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</si>
  <si>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</si>
  <si>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</si>
  <si>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</si>
  <si>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</si>
  <si>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</si>
  <si>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</si>
  <si>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</si>
  <si>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</si>
  <si>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</si>
  <si>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</si>
  <si>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</si>
  <si>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</si>
  <si>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</si>
  <si>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</si>
  <si>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</si>
  <si>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</si>
  <si>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</si>
  <si>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</si>
  <si>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</si>
  <si>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</si>
  <si>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</si>
  <si>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</si>
  <si>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</si>
  <si>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</si>
  <si>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</si>
  <si>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</si>
  <si>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</si>
  <si>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</si>
  <si>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</si>
  <si>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</si>
  <si>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</si>
  <si>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</si>
  <si>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</si>
  <si>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</si>
  <si>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</si>
  <si>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</si>
  <si>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</si>
  <si>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</si>
  <si>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</si>
  <si>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</si>
  <si>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</si>
  <si>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</si>
  <si>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</si>
  <si>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</si>
  <si>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</si>
  <si>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</si>
  <si>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</si>
  <si>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</si>
  <si>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</si>
  <si>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</si>
  <si>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</si>
  <si>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</si>
  <si>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</si>
  <si>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</si>
  <si>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</si>
  <si>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</si>
  <si>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</si>
  <si>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</si>
  <si>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</si>
  <si>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</si>
  <si>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</si>
  <si>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</si>
  <si>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</si>
  <si>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</si>
  <si>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</si>
  <si>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</si>
  <si>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</si>
  <si>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</si>
  <si>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</si>
  <si>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</si>
  <si>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</si>
  <si>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</si>
  <si>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</si>
  <si>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</si>
  <si>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</si>
  <si>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</si>
  <si>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</si>
  <si>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</si>
  <si>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</si>
  <si>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</si>
  <si>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</si>
  <si>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</si>
  <si>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</si>
  <si>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</si>
  <si>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</si>
  <si>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</si>
  <si>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</si>
  <si>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</si>
  <si>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</si>
  <si>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</si>
  <si>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</si>
  <si>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</si>
  <si>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</si>
  <si>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</si>
  <si>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</si>
  <si>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</si>
  <si>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</si>
  <si>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</si>
  <si>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</si>
  <si>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</si>
  <si>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</si>
  <si>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</si>
  <si>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</si>
  <si>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</si>
  <si>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</si>
  <si>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</si>
  <si>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</si>
  <si>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</si>
  <si>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</si>
  <si>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</si>
  <si>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</si>
  <si>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</si>
  <si>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</si>
  <si>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</si>
  <si>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</si>
  <si>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</si>
  <si>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</si>
  <si>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</si>
  <si>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</si>
  <si>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</si>
  <si>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</si>
  <si>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</si>
  <si>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</si>
  <si>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</si>
  <si>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</si>
  <si>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</si>
  <si>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</si>
  <si>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</si>
  <si>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</si>
  <si>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</si>
  <si>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</si>
  <si>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</si>
  <si>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</si>
  <si>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</si>
  <si>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</si>
  <si>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</si>
  <si>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</si>
  <si>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</si>
  <si>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</si>
  <si>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</si>
  <si>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</si>
  <si>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</si>
  <si>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</si>
  <si>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</si>
  <si>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</si>
  <si>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</si>
  <si>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</si>
  <si>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</si>
  <si>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</si>
  <si>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</si>
  <si>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</si>
  <si>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</si>
  <si>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</si>
  <si>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</si>
  <si>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</si>
  <si>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</si>
  <si>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</si>
  <si>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</si>
  <si>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</si>
  <si>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</si>
  <si>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</si>
  <si>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</si>
  <si>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</si>
  <si>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</si>
  <si>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</si>
  <si>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</si>
  <si>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</si>
  <si>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</si>
  <si>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</si>
  <si>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</si>
  <si>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</si>
  <si>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</si>
  <si>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</si>
  <si>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</si>
  <si>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</si>
  <si>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</si>
  <si>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</si>
  <si>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</si>
  <si>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</si>
  <si>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</si>
  <si>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</si>
  <si>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</si>
  <si>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</si>
  <si>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</si>
  <si>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</si>
  <si>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</si>
  <si>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</si>
  <si>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</si>
  <si>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</si>
  <si>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</si>
  <si>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</si>
  <si>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</si>
  <si>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</si>
  <si>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</si>
  <si>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</si>
  <si>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</si>
  <si>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</si>
  <si>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</si>
  <si>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</si>
  <si>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</si>
  <si>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</si>
  <si>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</si>
  <si>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</si>
  <si>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</si>
  <si>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</si>
  <si>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</si>
  <si>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</si>
  <si>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</si>
  <si>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</si>
  <si>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</si>
  <si>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</si>
  <si>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</si>
  <si>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</si>
  <si>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</si>
  <si>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</si>
  <si>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</si>
  <si>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</si>
  <si>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</si>
  <si>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</si>
  <si>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</si>
  <si>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</si>
  <si>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</si>
  <si>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</si>
  <si>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</si>
  <si>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</si>
  <si>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</si>
  <si>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</si>
  <si>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</si>
  <si>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</si>
  <si>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</si>
  <si>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</si>
  <si>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</si>
  <si>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</si>
  <si>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</si>
  <si>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</si>
  <si>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</si>
  <si>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</si>
  <si>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</si>
  <si>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</si>
  <si>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</si>
  <si>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</si>
  <si>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</si>
  <si>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</si>
  <si>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</si>
  <si>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</si>
  <si>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</si>
  <si>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</si>
  <si>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</si>
  <si>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</si>
  <si>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</si>
  <si>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</si>
  <si>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</si>
  <si>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</si>
  <si>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</si>
  <si>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</si>
  <si>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</si>
  <si>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</si>
  <si>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</si>
  <si>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</si>
  <si>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</si>
  <si>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</si>
  <si>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</si>
  <si>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</si>
  <si>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</si>
  <si>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</si>
  <si>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</si>
  <si>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</si>
  <si>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</si>
  <si>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</si>
  <si>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</si>
  <si>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</si>
  <si>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</si>
  <si>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</si>
  <si>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</si>
  <si>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</si>
  <si>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</si>
  <si>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</si>
  <si>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</si>
  <si>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</si>
  <si>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</si>
  <si>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</si>
  <si>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</si>
  <si>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</si>
  <si>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</si>
  <si>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</si>
  <si>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</si>
  <si>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</si>
  <si>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</si>
  <si>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</si>
  <si>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</si>
  <si>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</si>
  <si>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</si>
  <si>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</si>
  <si>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</si>
  <si>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</si>
  <si>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</si>
  <si>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</si>
  <si>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</si>
  <si>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</si>
  <si>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</si>
  <si>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</si>
  <si>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</si>
  <si>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</si>
  <si>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</si>
  <si>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</si>
  <si>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</si>
  <si>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</si>
  <si>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</si>
  <si>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</si>
  <si>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</si>
  <si>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</si>
  <si>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</si>
  <si>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</si>
  <si>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</si>
  <si>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</si>
  <si>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</si>
  <si>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</si>
  <si>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</si>
  <si>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</si>
  <si>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</si>
  <si>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</si>
  <si>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</si>
  <si>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</si>
  <si>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</si>
  <si>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</si>
  <si>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</si>
  <si>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</si>
  <si>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</si>
  <si>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</si>
  <si>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</si>
  <si>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</si>
  <si>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</si>
  <si>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</si>
  <si>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</si>
  <si>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</si>
  <si>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</si>
  <si>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</si>
  <si>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</si>
  <si>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</si>
  <si>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</si>
  <si>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</si>
  <si>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</si>
  <si>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</si>
  <si>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</si>
  <si>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</si>
  <si>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</si>
  <si>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</si>
  <si>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</si>
  <si>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</si>
  <si>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</si>
  <si>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</si>
  <si>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</si>
  <si>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</si>
  <si>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</si>
  <si>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</si>
  <si>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</si>
  <si>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</si>
  <si>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</si>
  <si>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</si>
  <si>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</si>
  <si>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</si>
  <si>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</si>
  <si>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</si>
  <si>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</si>
  <si>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</si>
  <si>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</si>
  <si>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</si>
  <si>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</si>
  <si>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</si>
  <si>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</si>
  <si>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</si>
  <si>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</si>
  <si>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</si>
  <si>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</si>
  <si>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</si>
  <si>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</si>
  <si>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</si>
  <si>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</si>
  <si>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</si>
  <si>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</si>
  <si>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</si>
  <si>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</si>
  <si>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</si>
  <si>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</si>
  <si>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</si>
  <si>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</si>
  <si>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</si>
  <si>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</si>
  <si>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</si>
  <si>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</si>
  <si>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</si>
  <si>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</si>
  <si>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</si>
  <si>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</si>
  <si>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</si>
  <si>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</si>
  <si>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</si>
  <si>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</si>
  <si>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</si>
  <si>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</si>
  <si>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</si>
  <si>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</si>
  <si>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</si>
  <si>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</si>
  <si>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</si>
  <si>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</si>
  <si>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</si>
  <si>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</si>
  <si>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</si>
  <si>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</si>
  <si>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</si>
  <si>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</si>
  <si>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</si>
  <si>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</si>
  <si>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</si>
  <si>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</si>
  <si>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</si>
  <si>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</si>
  <si>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</si>
  <si>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</si>
  <si>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</si>
  <si>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</si>
  <si>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</si>
  <si>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</si>
  <si>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</si>
  <si>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</si>
  <si>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</si>
  <si>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</si>
  <si>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</si>
  <si>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</si>
  <si>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</si>
  <si>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</si>
  <si>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</si>
  <si>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</si>
  <si>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</si>
  <si>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</si>
  <si>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</si>
  <si>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</si>
  <si>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</si>
  <si>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</si>
  <si>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</si>
  <si>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</si>
  <si>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</si>
  <si>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</si>
  <si>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</si>
  <si>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</si>
  <si>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</si>
  <si>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</si>
  <si>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</si>
  <si>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</si>
  <si>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</si>
  <si>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</si>
  <si>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</si>
  <si>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</si>
  <si>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</si>
  <si>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</si>
  <si>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</si>
  <si>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</si>
  <si>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</si>
  <si>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</si>
  <si>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</si>
  <si>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</si>
  <si>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</si>
  <si>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</si>
  <si>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</si>
  <si>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</si>
  <si>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</si>
  <si>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</si>
  <si>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</si>
  <si>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</si>
  <si>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</si>
  <si>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</si>
  <si>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</si>
  <si>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</si>
  <si>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</si>
  <si>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</si>
  <si>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</si>
  <si>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</si>
  <si>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</si>
  <si>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</si>
  <si>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</si>
  <si>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</si>
  <si>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</si>
  <si>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</si>
  <si>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</si>
  <si>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</si>
  <si>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</si>
  <si>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</si>
  <si>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</si>
  <si>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</si>
  <si>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</si>
  <si>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</si>
  <si>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</si>
  <si>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</si>
  <si>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</si>
  <si>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</si>
  <si>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</si>
  <si>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</si>
  <si>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</si>
  <si>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</si>
  <si>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</si>
  <si>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</si>
  <si>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</si>
  <si>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</si>
  <si>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</si>
  <si>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</si>
  <si>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</si>
  <si>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</si>
  <si>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</si>
  <si>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</si>
  <si>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</si>
  <si>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</si>
  <si>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</si>
  <si>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</si>
  <si>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</si>
  <si>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</si>
  <si>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</si>
  <si>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</si>
  <si>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</si>
  <si>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</si>
  <si>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</si>
  <si>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</si>
  <si>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</si>
  <si>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</si>
  <si>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</si>
  <si>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</si>
  <si>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</si>
  <si>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</si>
  <si>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</si>
  <si>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</si>
  <si>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</si>
  <si>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</si>
  <si>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</si>
  <si>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</si>
  <si>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</si>
  <si>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</si>
  <si>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</si>
  <si>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</si>
  <si>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</si>
  <si>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</si>
  <si>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</si>
  <si>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</si>
  <si>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</si>
  <si>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</si>
  <si>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</si>
  <si>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</si>
  <si>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</si>
  <si>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</si>
  <si>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</si>
  <si>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</si>
  <si>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</si>
  <si>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</si>
  <si>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</si>
  <si>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</si>
  <si>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</si>
  <si>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</si>
  <si>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</si>
  <si>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</si>
  <si>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</si>
  <si>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</si>
  <si>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</si>
  <si>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</si>
  <si>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</si>
  <si>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</si>
  <si>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</si>
  <si>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</si>
  <si>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</si>
  <si>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</si>
  <si>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</si>
  <si>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</si>
  <si>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</si>
  <si>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</si>
  <si>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</si>
  <si>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</si>
  <si>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</si>
  <si>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</si>
  <si>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</si>
  <si>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</si>
  <si>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</si>
  <si>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</si>
  <si>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</si>
  <si>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</si>
  <si>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</si>
  <si>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</si>
  <si>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</si>
  <si>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</si>
  <si>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</si>
  <si>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</si>
  <si>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</si>
  <si>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</si>
  <si>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</si>
  <si>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</si>
  <si>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</si>
  <si>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</si>
  <si>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</si>
  <si>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</si>
  <si>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</si>
  <si>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</si>
  <si>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</si>
  <si>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</si>
  <si>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</si>
  <si>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</si>
  <si>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</si>
  <si>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</si>
  <si>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</si>
  <si>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</si>
  <si>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</si>
  <si>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</si>
  <si>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</si>
  <si>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</si>
  <si>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</si>
  <si>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</si>
  <si>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</si>
  <si>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</si>
  <si>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</si>
  <si>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</si>
  <si>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</si>
  <si>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</si>
  <si>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</si>
  <si>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</si>
  <si>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</si>
  <si>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</si>
  <si>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</si>
  <si>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</si>
  <si>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</si>
  <si>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</si>
  <si>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</si>
  <si>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</si>
  <si>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</si>
  <si>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</si>
  <si>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</si>
  <si>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</si>
  <si>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</si>
  <si>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</si>
  <si>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</si>
  <si>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</si>
  <si>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</si>
  <si>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</si>
  <si>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</si>
  <si>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</si>
  <si>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</si>
  <si>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</si>
  <si>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</si>
  <si>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</si>
  <si>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</si>
  <si>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</si>
  <si>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</si>
  <si>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</si>
  <si>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</si>
  <si>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</si>
  <si>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</si>
  <si>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</si>
  <si>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</si>
  <si>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</si>
  <si>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</si>
  <si>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</si>
  <si>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</si>
  <si>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</si>
  <si>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</si>
  <si>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</si>
  <si>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</si>
  <si>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</si>
  <si>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</si>
  <si>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</si>
  <si>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</si>
  <si>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</si>
  <si>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</si>
  <si>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</si>
  <si>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</si>
  <si>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</si>
  <si>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</si>
  <si>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</si>
  <si>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</si>
  <si>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</si>
  <si>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</si>
  <si>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</si>
  <si>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</si>
  <si>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</si>
  <si>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</si>
  <si>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</si>
  <si>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</si>
  <si>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</si>
  <si>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</si>
  <si>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</si>
  <si>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</si>
  <si>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</si>
  <si>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</si>
  <si>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</si>
  <si>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</si>
  <si>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</si>
  <si>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</si>
  <si>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</si>
  <si>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</si>
  <si>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</si>
  <si>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</si>
  <si>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</si>
  <si>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</si>
  <si>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</si>
  <si>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</si>
  <si>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</si>
  <si>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</si>
  <si>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</si>
  <si>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</si>
  <si>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</si>
  <si>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</si>
  <si>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</si>
  <si>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</si>
  <si>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</si>
  <si>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</si>
  <si>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</si>
  <si>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</si>
  <si>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</si>
  <si>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</si>
  <si>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</si>
  <si>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</si>
  <si>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</si>
  <si>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</si>
  <si>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</si>
  <si>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</si>
  <si>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</si>
  <si>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</si>
  <si>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</si>
  <si>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</si>
  <si>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</si>
  <si>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</si>
  <si>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</si>
  <si>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</si>
  <si>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</si>
  <si>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</si>
  <si>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</si>
  <si>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</si>
  <si>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</si>
  <si>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</si>
  <si>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</si>
  <si>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</si>
  <si>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</si>
  <si>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</si>
  <si>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</si>
  <si>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</si>
  <si>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</si>
  <si>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</si>
  <si>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</si>
  <si>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</si>
  <si>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</si>
  <si>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</si>
  <si>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</si>
  <si>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</si>
  <si>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</si>
  <si>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</si>
  <si>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</si>
  <si>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</si>
  <si>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</si>
  <si>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</si>
  <si>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</si>
  <si>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</si>
  <si>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</si>
  <si>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</si>
  <si>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</si>
  <si>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</si>
  <si>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</si>
  <si>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</si>
  <si>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</si>
  <si>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</si>
  <si>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</si>
  <si>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</si>
  <si>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</si>
  <si>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</si>
  <si>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</si>
  <si>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</si>
  <si>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</si>
  <si>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</si>
  <si>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</si>
  <si>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</si>
  <si>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</si>
  <si>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</si>
  <si>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</si>
  <si>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</si>
  <si>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</si>
  <si>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</si>
  <si>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</si>
  <si>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</si>
  <si>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</si>
  <si>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</si>
  <si>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</si>
  <si>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</si>
  <si>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</si>
  <si>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</si>
  <si>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</si>
  <si>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</si>
  <si>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</si>
  <si>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</si>
  <si>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</si>
  <si>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</si>
  <si>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</si>
  <si>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</si>
  <si>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</si>
  <si>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</si>
  <si>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</si>
  <si>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</si>
  <si>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</si>
  <si>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</si>
  <si>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</si>
  <si>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</si>
  <si>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</si>
  <si>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</si>
  <si>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</si>
  <si>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</si>
  <si>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</si>
  <si>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</si>
  <si>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</si>
  <si>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</si>
  <si>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</si>
  <si>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</si>
  <si>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</si>
  <si>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</si>
  <si>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</si>
  <si>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</si>
  <si>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</si>
  <si>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</si>
  <si>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</si>
  <si>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</si>
  <si>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</si>
  <si>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</si>
  <si>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</si>
  <si>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</si>
  <si>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</si>
  <si>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</si>
  <si>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</si>
  <si>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</si>
  <si>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</si>
  <si>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</si>
  <si>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</si>
  <si>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</si>
  <si>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</si>
  <si>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</si>
  <si>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</si>
  <si>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</si>
  <si>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</si>
  <si>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</si>
  <si>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</si>
  <si>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</si>
  <si>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</si>
  <si>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</si>
  <si>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</si>
  <si>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</si>
  <si>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</si>
  <si>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</si>
  <si>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</si>
  <si>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</si>
  <si>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</si>
  <si>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</si>
  <si>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</si>
  <si>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</si>
  <si>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</si>
  <si>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</si>
  <si>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</si>
  <si>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</si>
  <si>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</si>
  <si>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</si>
  <si>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</si>
  <si>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</si>
  <si>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</si>
  <si>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</si>
  <si>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</si>
  <si>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</si>
  <si>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</si>
  <si>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</si>
  <si>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</si>
  <si>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</si>
  <si>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</si>
  <si>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</si>
  <si>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</si>
  <si>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</si>
  <si>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</si>
  <si>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</si>
  <si>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</si>
  <si>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</si>
  <si>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</si>
  <si>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</si>
  <si>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</si>
  <si>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</si>
  <si>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</si>
  <si>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</si>
  <si>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</si>
  <si>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</si>
  <si>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</si>
  <si>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</si>
  <si>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</si>
  <si>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</si>
  <si>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</si>
  <si>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</si>
  <si>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</si>
  <si>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</si>
  <si>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</si>
  <si>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</si>
  <si>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</si>
  <si>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</si>
  <si>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</si>
  <si>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</si>
  <si>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</si>
  <si>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</si>
  <si>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</si>
  <si>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</si>
  <si>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</si>
  <si>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</si>
  <si>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</si>
  <si>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</si>
  <si>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</si>
  <si>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</si>
  <si>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</si>
  <si>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</si>
  <si>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</si>
  <si>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</si>
  <si>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</si>
  <si>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</si>
  <si>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</si>
  <si>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</si>
  <si>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</si>
  <si>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</si>
  <si>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</si>
  <si>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</si>
  <si>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</si>
  <si>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</si>
  <si>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</si>
  <si>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</si>
  <si>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</si>
  <si>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</si>
  <si>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</si>
  <si>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</si>
  <si>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</si>
  <si>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</si>
  <si>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</si>
  <si>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</si>
  <si>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</si>
  <si>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</si>
  <si>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</si>
  <si>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</si>
  <si>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</si>
  <si>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</si>
  <si>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</si>
  <si>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</si>
  <si>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</si>
  <si>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</si>
  <si>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</si>
  <si>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</si>
  <si>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</si>
  <si>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</si>
  <si>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</si>
  <si>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</si>
  <si>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</si>
  <si>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</si>
  <si>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</si>
  <si>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</si>
  <si>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</si>
  <si>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</si>
  <si>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</si>
  <si>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</si>
  <si>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</si>
  <si>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</si>
  <si>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</si>
  <si>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</si>
  <si>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</si>
  <si>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</si>
  <si>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</si>
  <si>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</si>
  <si>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</si>
  <si>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</si>
  <si>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</si>
  <si>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</si>
  <si>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</si>
  <si>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</si>
  <si>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</si>
  <si>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</si>
  <si>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</si>
  <si>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</si>
  <si>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</si>
  <si>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</si>
  <si>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</si>
  <si>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</si>
  <si>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</si>
  <si>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</si>
  <si>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</si>
  <si>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</si>
  <si>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</si>
  <si>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</si>
  <si>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</si>
  <si>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</si>
  <si>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</si>
  <si>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</si>
  <si>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</si>
  <si>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</si>
  <si>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</si>
  <si>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</si>
  <si>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</si>
  <si>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</si>
  <si>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</si>
  <si>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</si>
  <si>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</si>
  <si>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</si>
  <si>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</si>
  <si>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</si>
  <si>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</si>
  <si>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</si>
  <si>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</si>
  <si>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</si>
  <si>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</si>
  <si>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</si>
  <si>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</si>
  <si>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</si>
  <si>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</si>
  <si>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</si>
  <si>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</si>
  <si>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</si>
  <si>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</si>
  <si>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</si>
  <si>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</si>
  <si>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</si>
  <si>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</si>
  <si>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</si>
  <si>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</si>
  <si>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</si>
  <si>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</si>
  <si>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</si>
  <si>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</si>
  <si>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</si>
  <si>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</si>
  <si>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</si>
  <si>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</si>
  <si>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</si>
  <si>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</si>
  <si>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</si>
  <si>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</si>
  <si>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</si>
  <si>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</si>
  <si>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</si>
  <si>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</si>
  <si>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</si>
  <si>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</si>
  <si>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</si>
  <si>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</si>
  <si>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</si>
  <si>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</si>
  <si>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</si>
  <si>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</si>
  <si>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</si>
  <si>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</si>
  <si>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</si>
  <si>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</si>
  <si>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</si>
  <si>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</si>
  <si>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</si>
  <si>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</si>
  <si>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</si>
  <si>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</si>
  <si>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</si>
  <si>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</si>
  <si>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</si>
  <si>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</si>
  <si>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</si>
  <si>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</si>
  <si>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</si>
  <si>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</si>
  <si>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</si>
  <si>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</si>
  <si>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</si>
  <si>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</si>
  <si>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</si>
  <si>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</si>
  <si>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</si>
  <si>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</si>
  <si>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</si>
  <si>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</si>
  <si>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</si>
  <si>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</si>
  <si>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</si>
  <si>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</si>
  <si>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</si>
  <si>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</si>
  <si>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</si>
  <si>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</si>
  <si>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</si>
  <si>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</si>
  <si>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</si>
  <si>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</si>
  <si>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</si>
  <si>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</si>
  <si>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</si>
  <si>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</si>
  <si>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</si>
  <si>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</si>
  <si>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</si>
  <si>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</si>
  <si>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</si>
  <si>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</si>
  <si>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</si>
  <si>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</si>
  <si>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</si>
  <si>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</si>
  <si>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</si>
  <si>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</si>
  <si>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</si>
  <si>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</si>
  <si>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</si>
  <si>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</si>
  <si>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</si>
  <si>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</si>
  <si>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</si>
  <si>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</si>
  <si>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</si>
  <si>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</si>
  <si>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</si>
  <si>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</si>
  <si>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</si>
  <si>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</si>
  <si>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</si>
  <si>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</si>
  <si>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</si>
  <si>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</si>
  <si>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</si>
  <si>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</si>
  <si>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</si>
  <si>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</si>
  <si>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</si>
  <si>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</si>
  <si>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</si>
  <si>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</si>
  <si>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</si>
  <si>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</si>
  <si>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</si>
  <si>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</si>
  <si>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</si>
  <si>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</si>
  <si>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</si>
  <si>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</si>
  <si>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</si>
  <si>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</si>
  <si>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</si>
  <si>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</si>
  <si>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</si>
  <si>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</si>
  <si>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</si>
  <si>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</si>
  <si>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</si>
  <si>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</si>
  <si>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</si>
  <si>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</si>
  <si>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</si>
  <si>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</si>
  <si>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</si>
  <si>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</si>
  <si>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</si>
  <si>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</si>
  <si>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</si>
  <si>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</si>
  <si>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</si>
  <si>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</si>
  <si>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</si>
  <si>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</si>
  <si>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</si>
  <si>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</si>
  <si>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</si>
  <si>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</si>
  <si>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</si>
  <si>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</si>
  <si>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</si>
  <si>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</si>
  <si>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</si>
  <si>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</si>
  <si>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</si>
  <si>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</si>
  <si>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</si>
  <si>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</si>
  <si>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</si>
  <si>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</si>
  <si>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</si>
  <si>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</si>
  <si>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</si>
  <si>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</si>
  <si>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</si>
  <si>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</si>
  <si>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</si>
  <si>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</si>
  <si>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</si>
  <si>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</si>
  <si>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</si>
  <si>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</si>
  <si>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</si>
  <si>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</si>
  <si>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</si>
  <si>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</si>
  <si>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</si>
  <si>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</si>
  <si>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</si>
  <si>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</si>
  <si>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</si>
  <si>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</si>
  <si>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</si>
  <si>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</si>
  <si>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</si>
  <si>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</si>
  <si>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</si>
  <si>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</si>
  <si>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</si>
  <si>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</si>
  <si>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</si>
  <si>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</si>
  <si>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</si>
  <si>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</si>
  <si>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</si>
  <si>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</si>
  <si>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</si>
  <si>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</si>
  <si>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</si>
  <si>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</si>
  <si>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</si>
  <si>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</si>
  <si>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</si>
  <si>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</si>
  <si>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</si>
  <si>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</si>
  <si>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</si>
  <si>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</si>
  <si>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</si>
  <si>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</si>
  <si>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</si>
  <si>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</si>
  <si>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</si>
  <si>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</si>
  <si>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</si>
  <si>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</si>
  <si>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</si>
  <si>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</si>
  <si>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</si>
  <si>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</si>
  <si>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</si>
  <si>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</si>
  <si>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</si>
  <si>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</si>
  <si>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</si>
  <si>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</si>
  <si>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</si>
  <si>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</si>
  <si>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</si>
  <si>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</si>
  <si>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</si>
  <si>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</si>
  <si>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</si>
  <si>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</si>
  <si>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</si>
  <si>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</si>
  <si>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</si>
  <si>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</si>
  <si>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</si>
  <si>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</si>
  <si>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</si>
  <si>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</si>
  <si>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</si>
  <si>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</si>
  <si>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</si>
  <si>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</si>
  <si>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</si>
  <si>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</si>
  <si>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</si>
  <si>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</si>
  <si>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</si>
  <si>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</si>
  <si>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</si>
  <si>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</si>
  <si>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</si>
  <si>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</si>
  <si>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</si>
  <si>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</si>
  <si>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</si>
  <si>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</si>
  <si>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</si>
  <si>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</si>
  <si>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</si>
  <si>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</si>
  <si>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</si>
  <si>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</si>
  <si>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</si>
  <si>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</si>
  <si>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</si>
  <si>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</si>
  <si>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</si>
  <si>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</si>
  <si>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</si>
  <si>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</si>
  <si>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</si>
  <si>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</si>
  <si>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</si>
  <si>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</si>
  <si>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</si>
  <si>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</si>
  <si>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</si>
  <si>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</si>
  <si>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</si>
  <si>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</si>
  <si>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</si>
  <si>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</si>
  <si>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</si>
  <si>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</si>
  <si>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</si>
  <si>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</si>
  <si>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</si>
  <si>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</si>
  <si>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</si>
  <si>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</si>
  <si>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</si>
  <si>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</si>
  <si>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</si>
  <si>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</si>
  <si>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</si>
  <si>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</si>
  <si>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</si>
  <si>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</si>
  <si>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</si>
  <si>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</si>
  <si>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</si>
  <si>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</si>
  <si>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</si>
  <si>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</si>
  <si>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</si>
  <si>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</si>
  <si>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</si>
  <si>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</si>
  <si>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</si>
  <si>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</si>
  <si>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</si>
  <si>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</si>
  <si>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</si>
  <si>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</si>
  <si>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</si>
  <si>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</si>
  <si>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</si>
  <si>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</si>
  <si>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</si>
  <si>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</si>
  <si>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</si>
  <si>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</si>
  <si>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</si>
  <si>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</si>
  <si>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</si>
  <si>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</si>
  <si>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</si>
  <si>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</si>
  <si>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</si>
  <si>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</si>
  <si>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</si>
  <si>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</si>
  <si>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</si>
  <si>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</si>
  <si>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</si>
  <si>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</si>
  <si>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</si>
  <si>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</si>
  <si>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</si>
  <si>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</si>
  <si>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</si>
  <si>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</si>
  <si>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</si>
  <si>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</si>
  <si>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</si>
  <si>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</si>
  <si>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</si>
  <si>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</si>
  <si>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</si>
  <si>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</si>
  <si>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</si>
  <si>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</si>
  <si>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</si>
  <si>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</si>
  <si>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</si>
  <si>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</si>
  <si>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</si>
  <si>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</si>
  <si>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</si>
  <si>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</si>
  <si>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</si>
  <si>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</si>
  <si>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</si>
  <si>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</si>
  <si>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</si>
  <si>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</si>
  <si>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</si>
  <si>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</si>
  <si>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</si>
  <si>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</si>
  <si>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</si>
  <si>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</si>
  <si>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</si>
  <si>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</si>
  <si>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</si>
  <si>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</si>
  <si>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</si>
  <si>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</si>
  <si>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</si>
  <si>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</si>
  <si>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</si>
  <si>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</si>
  <si>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</si>
  <si>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</si>
  <si>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</si>
  <si>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</si>
  <si>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</si>
  <si>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</si>
  <si>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</si>
  <si>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</si>
  <si>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</si>
  <si>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</si>
  <si>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</si>
  <si>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</si>
  <si>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</si>
  <si>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</si>
  <si>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</si>
  <si>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</si>
  <si>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</si>
  <si>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</si>
  <si>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</si>
  <si>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</si>
  <si>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</si>
  <si>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</si>
  <si>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</si>
  <si>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</si>
  <si>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</si>
  <si>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</si>
  <si>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</si>
  <si>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</si>
  <si>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</si>
  <si>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</si>
  <si>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</si>
  <si>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</si>
  <si>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</si>
  <si>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</si>
  <si>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</si>
  <si>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</si>
  <si>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</si>
  <si>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</si>
  <si>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</si>
  <si>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</si>
  <si>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</si>
  <si>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</si>
  <si>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</si>
  <si>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</si>
  <si>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</si>
  <si>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</si>
  <si>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</si>
  <si>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</si>
  <si>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</si>
  <si>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</si>
  <si>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</si>
  <si>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</si>
  <si>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</si>
  <si>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</si>
  <si>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</si>
  <si>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</si>
  <si>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</si>
  <si>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</si>
  <si>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</si>
  <si>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</si>
  <si>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</si>
  <si>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</si>
  <si>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</si>
  <si>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</si>
  <si>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</si>
  <si>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</si>
  <si>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</si>
  <si>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</si>
  <si>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</si>
  <si>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</si>
  <si>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</si>
  <si>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</si>
  <si>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</si>
  <si>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</si>
  <si>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</si>
  <si>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</si>
  <si>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</si>
  <si>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</si>
  <si>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</si>
  <si>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</si>
  <si>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</si>
  <si>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</si>
  <si>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</si>
  <si>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</si>
  <si>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</si>
  <si>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</si>
  <si>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</si>
  <si>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</si>
  <si>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</si>
  <si>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</si>
  <si>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</si>
  <si>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</si>
  <si>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</si>
  <si>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</si>
  <si>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</si>
  <si>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</si>
  <si>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</si>
  <si>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</si>
  <si>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</si>
  <si>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</si>
  <si>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</si>
  <si>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</si>
  <si>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</si>
  <si>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</si>
  <si>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</si>
  <si>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</si>
  <si>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</si>
  <si>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</si>
  <si>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</si>
  <si>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</si>
  <si>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</si>
  <si>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</si>
  <si>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</si>
  <si>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</si>
  <si>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</si>
  <si>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</si>
  <si>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</si>
  <si>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</si>
  <si>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</si>
  <si>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</si>
  <si>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</si>
  <si>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</si>
  <si>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</si>
  <si>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</si>
  <si>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</si>
  <si>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</si>
  <si>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</si>
  <si>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</si>
  <si>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</si>
  <si>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</si>
  <si>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</si>
  <si>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</si>
  <si>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</si>
  <si>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</si>
  <si>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</si>
  <si>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</si>
  <si>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</si>
  <si>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</si>
  <si>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</si>
  <si>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</si>
  <si>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</si>
  <si>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</si>
  <si>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</si>
  <si>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</si>
  <si>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</si>
  <si>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</si>
  <si>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</si>
  <si>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</si>
  <si>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</si>
  <si>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</si>
  <si>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</si>
  <si>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</si>
  <si>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</si>
  <si>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</si>
  <si>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</si>
  <si>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</si>
  <si>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</si>
  <si>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</si>
  <si>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</si>
  <si>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</si>
  <si>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</si>
  <si>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</si>
  <si>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</si>
  <si>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</si>
  <si>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</si>
  <si>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</si>
  <si>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</si>
  <si>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</si>
  <si>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</si>
  <si>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</si>
  <si>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</si>
  <si>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</si>
  <si>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</si>
  <si>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</si>
  <si>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</si>
  <si>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</si>
  <si>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</si>
  <si>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</si>
  <si>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</si>
  <si>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</si>
  <si>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</si>
  <si>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</si>
  <si>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</si>
  <si>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</si>
  <si>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</si>
  <si>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</si>
  <si>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</si>
  <si>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</si>
  <si>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</si>
  <si>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</si>
  <si>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</si>
  <si>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</si>
  <si>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</si>
  <si>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</si>
  <si>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</si>
  <si>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</si>
  <si>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</si>
  <si>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</si>
  <si>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</si>
  <si>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</si>
  <si>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</si>
  <si>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</si>
  <si>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</si>
  <si>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</si>
  <si>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</si>
  <si>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</si>
  <si>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</si>
  <si>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</si>
  <si>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</si>
  <si>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</si>
  <si>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</si>
  <si>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</si>
  <si>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</si>
  <si>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</si>
  <si>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</si>
  <si>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</si>
  <si>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</si>
  <si>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</si>
  <si>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</si>
  <si>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</si>
  <si>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</si>
  <si>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</si>
  <si>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</si>
  <si>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</si>
  <si>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</si>
  <si>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</si>
  <si>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</si>
  <si>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</si>
  <si>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</si>
  <si>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</si>
  <si>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</si>
  <si>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</si>
  <si>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</si>
  <si>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</si>
  <si>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</si>
  <si>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</si>
  <si>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</si>
  <si>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</si>
  <si>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</si>
  <si>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</si>
  <si>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</si>
  <si>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</si>
  <si>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</si>
  <si>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</si>
  <si>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</si>
  <si>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</si>
  <si>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</si>
  <si>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</si>
  <si>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</si>
  <si>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</si>
  <si>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</si>
  <si>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</si>
  <si>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</si>
  <si>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</si>
  <si>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</si>
  <si>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</si>
  <si>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</si>
  <si>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</si>
  <si>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</si>
  <si>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</si>
  <si>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</si>
  <si>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</si>
  <si>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</si>
  <si>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</si>
  <si>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</si>
  <si>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</si>
  <si>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</si>
  <si>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</si>
  <si>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</si>
  <si>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</si>
  <si>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</si>
  <si>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</si>
  <si>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</si>
  <si>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</si>
  <si>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</si>
  <si>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</si>
  <si>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</si>
  <si>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</si>
  <si>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</si>
  <si>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</si>
  <si>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</si>
  <si>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</si>
  <si>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</si>
  <si>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</si>
  <si>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</si>
  <si>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</si>
  <si>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</si>
  <si>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</si>
  <si>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</si>
  <si>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</si>
  <si>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</si>
  <si>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</si>
  <si>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</si>
  <si>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</si>
  <si>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</si>
  <si>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</si>
  <si>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</si>
  <si>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</si>
  <si>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</si>
  <si>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</si>
  <si>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</si>
  <si>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</si>
  <si>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</si>
  <si>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</si>
  <si>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</si>
  <si>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</si>
  <si>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</si>
  <si>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</si>
  <si>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</si>
  <si>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</si>
  <si>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</si>
  <si>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</si>
  <si>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</si>
  <si>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</si>
  <si>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</si>
  <si>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</si>
  <si>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</si>
  <si>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</si>
  <si>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</si>
  <si>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</si>
  <si>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</si>
  <si>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</si>
  <si>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</si>
  <si>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</si>
  <si>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</si>
  <si>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</si>
  <si>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</si>
  <si>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</si>
  <si>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</si>
  <si>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</si>
  <si>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</si>
  <si>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</si>
  <si>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</si>
  <si>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</si>
  <si>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</si>
  <si>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</si>
  <si>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</si>
  <si>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</si>
  <si>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</si>
  <si>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</si>
  <si>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</si>
  <si>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</si>
  <si>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</si>
  <si>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</si>
  <si>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</si>
  <si>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</si>
  <si>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</si>
  <si>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</si>
  <si>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</si>
  <si>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</si>
  <si>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</si>
  <si>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</si>
  <si>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</si>
  <si>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</si>
  <si>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</si>
  <si>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</si>
  <si>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</si>
  <si>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</si>
  <si>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</si>
  <si>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</si>
  <si>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</si>
  <si>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</si>
  <si>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</si>
  <si>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</si>
  <si>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</si>
  <si>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</si>
  <si>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</si>
  <si>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</si>
  <si>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</si>
  <si>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</si>
  <si>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</si>
  <si>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</si>
  <si>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</si>
  <si>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</si>
  <si>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</si>
  <si>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</si>
  <si>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</si>
  <si>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</si>
  <si>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</si>
  <si>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</si>
  <si>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</si>
  <si>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</si>
  <si>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</si>
  <si>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</si>
  <si>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</si>
  <si>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</si>
  <si>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</si>
  <si>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</si>
  <si>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</si>
  <si>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</si>
  <si>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</si>
  <si>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</si>
  <si>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</si>
  <si>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</si>
  <si>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</si>
  <si>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</si>
  <si>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</si>
  <si>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</si>
  <si>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</si>
  <si>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</si>
  <si>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</si>
  <si>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</si>
  <si>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</si>
  <si>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</si>
  <si>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</si>
  <si>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</si>
  <si>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</si>
  <si>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</si>
  <si>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</si>
  <si>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</si>
  <si>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</si>
  <si>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</si>
  <si>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</si>
  <si>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</si>
  <si>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</si>
  <si>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</si>
  <si>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</si>
  <si>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</si>
  <si>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</si>
  <si>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</si>
  <si>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</si>
  <si>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</si>
  <si>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</si>
  <si>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</si>
  <si>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</si>
  <si>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</si>
  <si>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</si>
  <si>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</si>
  <si>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</si>
  <si>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</si>
  <si>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</si>
  <si>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</si>
  <si>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</si>
  <si>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</si>
  <si>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</si>
  <si>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</si>
  <si>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</si>
  <si>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</si>
  <si>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</si>
  <si>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</si>
  <si>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</si>
  <si>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</si>
  <si>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</si>
  <si>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</si>
  <si>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</si>
  <si>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</si>
  <si>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</si>
  <si>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</si>
  <si>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</si>
  <si>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</si>
  <si>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</si>
  <si>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</si>
  <si>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</si>
  <si>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</si>
  <si>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</si>
  <si>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</si>
  <si>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</si>
  <si>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</si>
  <si>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</si>
  <si>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</si>
  <si>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</si>
  <si>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</si>
  <si>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</si>
  <si>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</si>
  <si>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</si>
  <si>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</si>
  <si>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</si>
  <si>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</si>
  <si>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</si>
  <si>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</si>
  <si>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</si>
  <si>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</si>
  <si>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</si>
  <si>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</si>
  <si>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</si>
  <si>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</si>
  <si>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</si>
  <si>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</si>
  <si>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</si>
  <si>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</si>
  <si>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</si>
  <si>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</si>
  <si>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</si>
  <si>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</si>
  <si>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</si>
  <si>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</si>
  <si>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</si>
  <si>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</si>
  <si>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</si>
  <si>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</si>
  <si>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</si>
  <si>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</si>
  <si>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</si>
  <si>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</si>
  <si>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</si>
  <si>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</si>
  <si>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</si>
  <si>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</si>
  <si>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</si>
  <si>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</si>
  <si>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</si>
  <si>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</si>
  <si>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</si>
  <si>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</si>
  <si>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</si>
  <si>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</si>
  <si>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</si>
  <si>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</si>
  <si>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</si>
  <si>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</si>
  <si>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</si>
  <si>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</si>
  <si>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</si>
  <si>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</si>
  <si>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</si>
  <si>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</si>
  <si>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</si>
  <si>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</si>
  <si>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</si>
  <si>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</si>
  <si>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</si>
  <si>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</si>
  <si>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</si>
  <si>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</si>
  <si>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</si>
  <si>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</si>
  <si>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</si>
  <si>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</si>
  <si>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</si>
  <si>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</si>
  <si>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</si>
  <si>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</si>
  <si>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</si>
  <si>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</si>
  <si>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</si>
  <si>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</si>
  <si>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</si>
  <si>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</si>
  <si>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</si>
  <si>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</si>
  <si>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</si>
  <si>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</si>
  <si>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</si>
  <si>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</si>
  <si>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</si>
  <si>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</si>
  <si>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</si>
  <si>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</si>
  <si>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</si>
  <si>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</si>
  <si>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</si>
  <si>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</si>
  <si>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</si>
  <si>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</si>
  <si>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</si>
  <si>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</si>
  <si>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</si>
  <si>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</si>
  <si>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</si>
  <si>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</si>
  <si>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</si>
  <si>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</si>
  <si>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</si>
  <si>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</si>
  <si>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</si>
  <si>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</si>
  <si>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</si>
  <si>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</si>
  <si>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</si>
  <si>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</si>
  <si>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</si>
  <si>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</si>
  <si>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</si>
  <si>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</si>
  <si>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</si>
  <si>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</si>
  <si>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</si>
  <si>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</si>
  <si>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</si>
  <si>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</si>
  <si>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</si>
  <si>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</si>
  <si>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</si>
  <si>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</si>
  <si>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</si>
  <si>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</si>
  <si>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</si>
  <si>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</si>
  <si>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</si>
  <si>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</si>
  <si>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</si>
  <si>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</si>
  <si>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</si>
  <si>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</si>
  <si>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</si>
  <si>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</si>
  <si>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</si>
  <si>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</si>
  <si>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</si>
  <si>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</si>
  <si>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</si>
  <si>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</si>
  <si>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</si>
  <si>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</si>
  <si>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</si>
  <si>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</si>
  <si>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</si>
  <si>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</si>
  <si>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</si>
  <si>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</si>
  <si>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</si>
  <si>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</si>
  <si>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</si>
  <si>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</si>
  <si>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</si>
  <si>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</si>
  <si>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</si>
  <si>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</si>
  <si>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</si>
  <si>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</si>
  <si>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</si>
  <si>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</si>
  <si>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</si>
  <si>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</si>
  <si>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</si>
  <si>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</si>
  <si>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</si>
  <si>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</si>
  <si>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</si>
  <si>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</si>
  <si>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</si>
  <si>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</si>
  <si>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</si>
  <si>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</si>
  <si>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</si>
  <si>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</si>
  <si>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</si>
  <si>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</si>
  <si>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</si>
  <si>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</si>
  <si>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</si>
  <si>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</si>
  <si>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</si>
  <si>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</si>
  <si>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</si>
  <si>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</si>
  <si>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</si>
  <si>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</si>
  <si>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</si>
  <si>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</si>
  <si>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</si>
  <si>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</si>
  <si>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</si>
  <si>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</si>
  <si>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</si>
  <si>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</si>
  <si>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</si>
  <si>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</si>
  <si>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</si>
  <si>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</si>
  <si>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</si>
  <si>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</si>
  <si>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</si>
  <si>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</si>
  <si>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</si>
  <si>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</si>
  <si>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</si>
  <si>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</si>
  <si>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</si>
  <si>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</si>
  <si>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</si>
  <si>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</si>
  <si>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</si>
  <si>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</si>
  <si>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</si>
  <si>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</si>
  <si>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</si>
  <si>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</si>
  <si>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</si>
  <si>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</si>
  <si>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</si>
  <si>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</si>
  <si>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</si>
  <si>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</si>
  <si>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</si>
  <si>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</si>
  <si>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</si>
  <si>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</si>
  <si>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</si>
  <si>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</si>
  <si>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</si>
  <si>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</si>
  <si>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</si>
  <si>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</si>
  <si>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</si>
  <si>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</si>
  <si>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</si>
  <si>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</si>
  <si>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</si>
  <si>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</si>
  <si>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</si>
  <si>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</si>
  <si>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</si>
  <si>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</si>
  <si>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</si>
  <si>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</si>
  <si>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</si>
  <si>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</si>
  <si>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</si>
  <si>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</si>
  <si>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</si>
  <si>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</si>
  <si>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</si>
  <si>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</si>
  <si>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</si>
  <si>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</si>
  <si>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</si>
  <si>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</si>
  <si>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</si>
  <si>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</si>
  <si>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</si>
  <si>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</si>
  <si>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</si>
  <si>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</si>
  <si>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</si>
  <si>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</si>
  <si>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</si>
  <si>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</si>
  <si>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</si>
  <si>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</si>
  <si>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</si>
  <si>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</si>
  <si>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</si>
  <si>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</si>
  <si>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</si>
  <si>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</si>
  <si>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</si>
  <si>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</si>
  <si>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</si>
  <si>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</si>
  <si>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</si>
  <si>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</si>
  <si>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</si>
  <si>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</si>
  <si>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</si>
  <si>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</si>
  <si>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</si>
  <si>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</si>
  <si>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</si>
  <si>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</si>
  <si>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</si>
  <si>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</si>
  <si>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</si>
  <si>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</si>
  <si>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</si>
  <si>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</si>
  <si>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</si>
  <si>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</si>
  <si>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</si>
  <si>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</si>
  <si>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</si>
  <si>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</si>
  <si>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</si>
  <si>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</si>
  <si>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</si>
  <si>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</si>
  <si>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</si>
  <si>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</si>
  <si>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</si>
  <si>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</si>
  <si>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</si>
  <si>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</si>
  <si>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</si>
  <si>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</si>
  <si>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</si>
  <si>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</si>
  <si>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</si>
  <si>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</si>
  <si>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</si>
  <si>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</si>
  <si>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</si>
  <si>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</si>
  <si>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</si>
  <si>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</si>
  <si>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</si>
  <si>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</si>
  <si>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</si>
  <si>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</si>
  <si>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</si>
  <si>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</si>
  <si>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</si>
  <si>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</si>
  <si>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</si>
  <si>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</si>
  <si>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</si>
  <si>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</si>
  <si>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</si>
  <si>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</si>
  <si>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</si>
  <si>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</si>
  <si>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</si>
  <si>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</si>
  <si>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</si>
  <si>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</si>
  <si>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</si>
  <si>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</si>
  <si>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</si>
  <si>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</si>
  <si>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</si>
  <si>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</si>
  <si>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</si>
  <si>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</si>
  <si>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</si>
  <si>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</si>
  <si>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</si>
  <si>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</si>
  <si>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</si>
  <si>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</si>
  <si>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</si>
  <si>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</si>
  <si>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</si>
  <si>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</si>
  <si>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</si>
  <si>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</si>
  <si>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</si>
  <si>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</si>
  <si>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</si>
  <si>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</si>
  <si>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</si>
  <si>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</si>
  <si>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</si>
  <si>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</si>
  <si>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</si>
  <si>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</si>
  <si>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</si>
  <si>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</si>
  <si>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</si>
  <si>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</si>
  <si>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</si>
  <si>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</si>
  <si>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</si>
  <si>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</si>
  <si>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</si>
  <si>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</si>
  <si>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</si>
  <si>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</si>
  <si>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</si>
  <si>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</si>
  <si>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</si>
  <si>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</si>
  <si>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</si>
  <si>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</si>
  <si>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</si>
  <si>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</si>
  <si>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</si>
  <si>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</si>
  <si>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</si>
  <si>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</si>
  <si>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</si>
  <si>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</si>
  <si>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</si>
  <si>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</si>
  <si>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</si>
  <si>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</si>
  <si>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</si>
  <si>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</si>
  <si>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</si>
  <si>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</si>
  <si>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</si>
  <si>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</si>
  <si>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</si>
  <si>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</si>
  <si>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</si>
  <si>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</si>
  <si>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</si>
  <si>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</si>
  <si>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</si>
  <si>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</si>
  <si>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</si>
  <si>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</si>
  <si>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</si>
  <si>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</si>
  <si>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</si>
  <si>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</si>
  <si>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</si>
  <si>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</si>
  <si>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</si>
  <si>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</si>
  <si>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</si>
  <si>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</si>
  <si>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</si>
  <si>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</si>
  <si>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</si>
  <si>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</si>
  <si>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</si>
  <si>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</si>
  <si>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</si>
  <si>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</si>
  <si>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</si>
  <si>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</si>
  <si>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</si>
  <si>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</si>
  <si>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</si>
  <si>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</si>
  <si>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</si>
  <si>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</si>
  <si>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</si>
  <si>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</si>
  <si>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</si>
  <si>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</si>
  <si>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</si>
  <si>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</si>
  <si>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</si>
  <si>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</si>
  <si>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</si>
  <si>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</si>
  <si>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</si>
  <si>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</si>
  <si>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</si>
  <si>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</si>
  <si>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</si>
  <si>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</si>
  <si>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</si>
  <si>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</si>
  <si>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</si>
  <si>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</si>
  <si>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</si>
  <si>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</si>
  <si>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</si>
  <si>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</si>
  <si>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</si>
  <si>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</si>
  <si>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</si>
  <si>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</si>
  <si>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</si>
  <si>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</si>
  <si>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</si>
  <si>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</si>
  <si>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</si>
  <si>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</si>
  <si>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</si>
  <si>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</si>
  <si>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</si>
  <si>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</si>
  <si>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</si>
  <si>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</si>
  <si>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</si>
  <si>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</si>
  <si>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</si>
  <si>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</si>
  <si>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</si>
  <si>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</si>
  <si>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</si>
  <si>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</si>
  <si>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</si>
  <si>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</si>
  <si>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</si>
  <si>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</si>
  <si>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</si>
  <si>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</si>
  <si>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</si>
  <si>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</si>
  <si>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</si>
  <si>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</si>
  <si>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</si>
  <si>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</si>
  <si>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</si>
  <si>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</si>
  <si>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</si>
  <si>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</si>
  <si>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</si>
  <si>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</si>
  <si>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</si>
  <si>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</si>
  <si>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</si>
  <si>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</si>
  <si>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</si>
  <si>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</si>
  <si>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</si>
  <si>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</si>
  <si>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</si>
  <si>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</si>
  <si>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</si>
  <si>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</si>
  <si>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</si>
  <si>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</si>
  <si>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</si>
  <si>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</si>
  <si>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</si>
  <si>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</si>
  <si>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</si>
  <si>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</si>
  <si>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</si>
  <si>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</si>
  <si>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</si>
  <si>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</si>
  <si>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</si>
  <si>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</si>
  <si>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</si>
  <si>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</si>
  <si>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</si>
  <si>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</si>
  <si>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</si>
  <si>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</si>
  <si>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</si>
  <si>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</si>
  <si>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</si>
  <si>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</si>
  <si>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</si>
  <si>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</si>
  <si>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</si>
  <si>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</si>
  <si>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</si>
  <si>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</si>
  <si>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</si>
  <si>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</si>
  <si>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</si>
  <si>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</si>
  <si>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</si>
  <si>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</si>
  <si>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</si>
  <si>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</si>
  <si>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</si>
  <si>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</si>
  <si>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</si>
  <si>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</si>
  <si>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</si>
  <si>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</si>
  <si>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</si>
  <si>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</si>
  <si>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</si>
  <si>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</si>
  <si>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</si>
  <si>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</si>
  <si>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</si>
  <si>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</si>
  <si>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</si>
  <si>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</si>
  <si>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</si>
  <si>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</si>
  <si>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</si>
  <si>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</si>
  <si>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</si>
  <si>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</si>
  <si>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</si>
  <si>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</si>
  <si>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</si>
  <si>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</si>
  <si>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</si>
  <si>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</si>
  <si>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</si>
  <si>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</si>
  <si>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</si>
  <si>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</si>
  <si>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</si>
  <si>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</si>
  <si>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</si>
  <si>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</si>
  <si>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</si>
  <si>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</si>
  <si>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</si>
  <si>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</si>
  <si>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</si>
  <si>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</si>
  <si>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</si>
  <si>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</si>
  <si>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</si>
  <si>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</si>
  <si>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</si>
  <si>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</si>
  <si>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</si>
  <si>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</si>
  <si>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</si>
  <si>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</si>
  <si>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</si>
  <si>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</si>
  <si>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</si>
  <si>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</si>
  <si>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</si>
  <si>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</si>
  <si>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</si>
  <si>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</si>
  <si>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</si>
  <si>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</si>
  <si>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</si>
  <si>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</si>
  <si>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</si>
  <si>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</si>
  <si>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</si>
  <si>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</si>
  <si>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</si>
  <si>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</si>
  <si>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</si>
  <si>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</si>
  <si>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</si>
  <si>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</si>
  <si>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</si>
  <si>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</si>
  <si>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</si>
  <si>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</si>
  <si>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</si>
  <si>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</si>
  <si>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</si>
  <si>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</si>
  <si>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</si>
  <si>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</si>
  <si>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</si>
  <si>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</si>
  <si>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</si>
  <si>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</si>
  <si>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</si>
  <si>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</si>
  <si>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</si>
  <si>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</si>
  <si>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</si>
  <si>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</si>
  <si>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</si>
  <si>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</si>
  <si>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</si>
  <si>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</si>
  <si>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</si>
  <si>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</si>
  <si>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</si>
  <si>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</si>
  <si>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</si>
  <si>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</si>
  <si>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</si>
  <si>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</si>
  <si>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</si>
  <si>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</si>
  <si>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</si>
  <si>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</si>
  <si>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</si>
  <si>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</si>
  <si>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</si>
  <si>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</si>
  <si>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</si>
  <si>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</si>
  <si>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</si>
  <si>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</si>
  <si>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</si>
  <si>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</si>
  <si>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</si>
  <si>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</si>
  <si>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</si>
  <si>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</si>
  <si>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</si>
  <si>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</si>
  <si>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</si>
  <si>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</si>
  <si>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</si>
  <si>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</si>
  <si>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</si>
  <si>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</si>
  <si>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</si>
  <si>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</si>
  <si>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</si>
  <si>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</si>
  <si>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</si>
  <si>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</si>
  <si>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</si>
  <si>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</si>
  <si>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</si>
  <si>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</si>
  <si>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</si>
  <si>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</si>
  <si>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</si>
  <si>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</si>
  <si>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</si>
  <si>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</si>
  <si>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</si>
  <si>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</si>
  <si>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</si>
  <si>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</si>
  <si>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</si>
  <si>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</si>
  <si>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</si>
  <si>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</si>
  <si>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</si>
  <si>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</si>
  <si>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</si>
  <si>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</si>
  <si>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</si>
  <si>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</si>
  <si>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</si>
  <si>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</si>
  <si>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</si>
  <si>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</si>
  <si>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</si>
  <si>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</si>
  <si>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</si>
  <si>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</si>
  <si>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</si>
  <si>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</si>
  <si>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</si>
  <si>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</si>
  <si>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</si>
  <si>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</si>
  <si>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</si>
  <si>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</si>
  <si>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</si>
  <si>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</si>
  <si>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</si>
  <si>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</si>
  <si>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</si>
  <si>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</si>
  <si>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</si>
  <si>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</si>
  <si>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</si>
  <si>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</si>
  <si>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</si>
  <si>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</si>
  <si>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</si>
  <si>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</si>
  <si>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</si>
  <si>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</si>
  <si>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</si>
  <si>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</si>
  <si>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</si>
  <si>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</si>
  <si>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</si>
  <si>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</si>
  <si>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</si>
  <si>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</si>
  <si>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</si>
  <si>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</si>
  <si>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</si>
  <si>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</si>
  <si>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</si>
  <si>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</si>
  <si>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</si>
  <si>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</si>
  <si>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</si>
  <si>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</si>
  <si>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</si>
  <si>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</si>
  <si>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</si>
  <si>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</si>
  <si>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</si>
  <si>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</si>
  <si>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</si>
  <si>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</si>
  <si>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</si>
  <si>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</si>
  <si>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</si>
  <si>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</si>
  <si>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</si>
  <si>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</si>
  <si>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</si>
  <si>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</si>
  <si>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</si>
  <si>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</si>
  <si>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</si>
  <si>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</si>
  <si>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</si>
  <si>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</si>
  <si>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</si>
  <si>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</si>
  <si>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</si>
  <si>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</si>
  <si>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</si>
  <si>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</si>
  <si>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</si>
  <si>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</si>
  <si>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</si>
  <si>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</si>
  <si>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</si>
  <si>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</si>
  <si>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</si>
  <si>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</si>
  <si>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</si>
  <si>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</si>
  <si>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</si>
  <si>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</si>
  <si>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</si>
  <si>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</si>
  <si>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</si>
  <si>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</si>
  <si>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</si>
  <si>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</si>
  <si>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</si>
  <si>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</si>
  <si>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</si>
  <si>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</si>
  <si>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</si>
  <si>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</si>
  <si>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</si>
  <si>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</si>
  <si>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</si>
  <si>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</si>
  <si>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</si>
  <si>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</si>
  <si>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</si>
  <si>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</si>
  <si>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</si>
  <si>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</si>
  <si>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</si>
  <si>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</si>
  <si>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</si>
  <si>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</si>
  <si>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</si>
  <si>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</si>
  <si>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</si>
  <si>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</si>
  <si>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</si>
  <si>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</si>
  <si>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</si>
  <si>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</si>
  <si>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</si>
  <si>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</si>
  <si>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</si>
  <si>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</si>
  <si>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</si>
  <si>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</si>
  <si>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</si>
  <si>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</si>
  <si>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</si>
  <si>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</si>
  <si>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</si>
  <si>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</si>
  <si>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</si>
  <si>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</si>
  <si>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</si>
  <si>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</si>
  <si>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</si>
  <si>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</si>
  <si>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</si>
  <si>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</si>
  <si>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</si>
  <si>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</si>
  <si>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</si>
  <si>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</si>
  <si>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</si>
  <si>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</si>
  <si>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</si>
  <si>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</si>
  <si>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</si>
  <si>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</si>
  <si>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</si>
  <si>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</si>
  <si>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</si>
  <si>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</si>
  <si>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</si>
  <si>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</si>
  <si>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</si>
  <si>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</si>
  <si>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</si>
  <si>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</si>
  <si>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</si>
  <si>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</si>
  <si>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</si>
  <si>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</si>
  <si>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</si>
  <si>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</si>
  <si>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</si>
  <si>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</si>
  <si>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</si>
  <si>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</si>
  <si>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</si>
  <si>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</si>
  <si>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</si>
  <si>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</si>
  <si>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</si>
  <si>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</si>
  <si>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</si>
  <si>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</si>
  <si>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</si>
  <si>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</si>
  <si>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</si>
  <si>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</si>
  <si>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</si>
  <si>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</si>
  <si>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</si>
  <si>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</si>
  <si>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</si>
  <si>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</si>
  <si>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</si>
  <si>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</si>
  <si>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</si>
  <si>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</si>
  <si>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</si>
  <si>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</si>
  <si>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</si>
  <si>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</si>
  <si>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</si>
  <si>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</si>
  <si>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</si>
  <si>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</si>
  <si>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</si>
  <si>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</si>
  <si>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</si>
  <si>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</si>
  <si>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</si>
  <si>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</si>
  <si>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</si>
  <si>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</si>
  <si>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</si>
  <si>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</si>
  <si>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</si>
  <si>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</si>
  <si>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</si>
  <si>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</si>
  <si>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</si>
  <si>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</si>
  <si>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</si>
  <si>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</si>
  <si>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</si>
  <si>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</si>
  <si>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</si>
  <si>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</si>
  <si>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</si>
  <si>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</si>
  <si>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</si>
  <si>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</si>
  <si>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</si>
  <si>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</si>
  <si>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</si>
  <si>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</si>
  <si>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</si>
  <si>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</si>
  <si>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</si>
  <si>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</si>
  <si>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</si>
  <si>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</si>
  <si>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</si>
  <si>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</si>
  <si>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</si>
  <si>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</si>
  <si>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</si>
  <si>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</si>
  <si>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</si>
  <si>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</si>
  <si>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</si>
  <si>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</si>
  <si>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</si>
  <si>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</si>
  <si>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</si>
  <si>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</si>
  <si>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</si>
  <si>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</si>
  <si>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</si>
  <si>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</si>
  <si>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</si>
  <si>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</si>
  <si>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</si>
  <si>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</si>
  <si>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</si>
  <si>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</si>
  <si>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</si>
  <si>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</si>
  <si>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</si>
  <si>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</si>
  <si>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</si>
  <si>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</si>
  <si>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</si>
  <si>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</si>
  <si>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</si>
  <si>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</si>
  <si>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</si>
  <si>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</si>
  <si>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</si>
  <si>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</si>
  <si>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</si>
  <si>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</si>
  <si>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</si>
  <si>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</si>
  <si>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</si>
  <si>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</si>
  <si>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</si>
  <si>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</si>
  <si>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</si>
  <si>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</si>
  <si>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</si>
  <si>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</si>
  <si>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</si>
  <si>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</si>
  <si>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</si>
  <si>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</si>
  <si>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</si>
  <si>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</si>
  <si>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</si>
  <si>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</si>
  <si>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</si>
  <si>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</si>
  <si>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</si>
  <si>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</si>
  <si>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</si>
  <si>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</si>
  <si>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</si>
  <si>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</si>
  <si>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</si>
  <si>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</si>
  <si>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</si>
  <si>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</si>
  <si>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</si>
  <si>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</si>
  <si>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</si>
  <si>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</si>
  <si>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</si>
  <si>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</si>
  <si>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</si>
  <si>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</si>
  <si>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</si>
  <si>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</si>
  <si>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</si>
  <si>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</si>
  <si>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</si>
  <si>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</si>
  <si>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</si>
  <si>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</si>
  <si>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</si>
  <si>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</si>
  <si>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</si>
  <si>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</si>
  <si>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</si>
  <si>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</si>
  <si>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</si>
  <si>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</si>
  <si>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</si>
  <si>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</si>
  <si>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</si>
  <si>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</si>
  <si>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</si>
  <si>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</si>
  <si>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</si>
  <si>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</si>
  <si>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</si>
  <si>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</si>
  <si>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</si>
  <si>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</si>
  <si>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</si>
  <si>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</si>
  <si>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</si>
  <si>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</si>
  <si>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</si>
  <si>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</si>
  <si>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</si>
  <si>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</si>
  <si>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</si>
  <si>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</si>
  <si>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</si>
  <si>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</si>
  <si>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</si>
  <si>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</si>
  <si>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</si>
  <si>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</si>
  <si>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</si>
  <si>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</si>
  <si>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</si>
  <si>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</si>
  <si>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</si>
  <si>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</si>
  <si>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</si>
  <si>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</si>
  <si>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</si>
  <si>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</si>
  <si>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</si>
  <si>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</si>
  <si>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</si>
  <si>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</si>
  <si>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</si>
  <si>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</si>
  <si>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</si>
  <si>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</si>
  <si>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</si>
  <si>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</si>
  <si>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</si>
  <si>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</si>
  <si>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</si>
  <si>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</si>
  <si>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</si>
  <si>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</si>
  <si>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</si>
  <si>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</si>
  <si>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</si>
  <si>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</si>
  <si>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</si>
  <si>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</si>
  <si>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</si>
  <si>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</si>
  <si>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</si>
  <si>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</si>
  <si>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</si>
  <si>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</si>
  <si>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</si>
  <si>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</si>
  <si>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</si>
  <si>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</si>
  <si>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</si>
  <si>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</si>
  <si>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</si>
  <si>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</si>
  <si>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</si>
  <si>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</si>
  <si>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</si>
  <si>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</si>
  <si>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</si>
  <si>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</si>
  <si>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</si>
  <si>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</si>
  <si>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</si>
  <si>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</si>
  <si>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</si>
  <si>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</si>
  <si>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</si>
  <si>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</si>
  <si>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</si>
  <si>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</si>
  <si>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</si>
  <si>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</si>
  <si>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</si>
  <si>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</si>
  <si>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</si>
  <si>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</si>
  <si>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</si>
  <si>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</si>
  <si>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</si>
  <si>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</si>
  <si>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</si>
  <si>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</si>
  <si>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</si>
  <si>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</si>
  <si>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</si>
  <si>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</si>
  <si>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</si>
  <si>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</si>
  <si>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</si>
  <si>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</si>
  <si>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</si>
  <si>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</si>
  <si>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</si>
  <si>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</si>
  <si>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</si>
  <si>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</si>
  <si>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</si>
  <si>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</si>
  <si>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</si>
  <si>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</si>
  <si>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</si>
  <si>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</si>
  <si>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</si>
  <si>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</si>
  <si>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</si>
  <si>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</si>
  <si>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</si>
  <si>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</si>
  <si>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</si>
  <si>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</si>
  <si>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</si>
  <si>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</si>
  <si>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</si>
  <si>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</si>
  <si>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</si>
  <si>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</si>
  <si>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</si>
  <si>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</si>
  <si>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</si>
  <si>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</si>
  <si>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</si>
  <si>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</si>
  <si>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</si>
  <si>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</si>
  <si>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</si>
  <si>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</si>
  <si>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</si>
  <si>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</si>
  <si>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</si>
  <si>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</si>
  <si>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</si>
  <si>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</si>
  <si>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</si>
  <si>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</si>
  <si>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</si>
  <si>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</si>
  <si>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</si>
  <si>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</si>
  <si>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</si>
  <si>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</si>
  <si>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</si>
  <si>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</si>
  <si>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</si>
  <si>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</si>
  <si>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</si>
  <si>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</si>
  <si>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</si>
  <si>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</si>
  <si>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</si>
  <si>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</si>
  <si>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</si>
  <si>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</si>
  <si>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</si>
  <si>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</si>
  <si>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</si>
  <si>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</si>
  <si>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</si>
  <si>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</si>
  <si>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</si>
  <si>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</si>
  <si>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</si>
  <si>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</si>
  <si>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</si>
  <si>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</si>
  <si>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</si>
  <si>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</si>
  <si>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</si>
  <si>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</si>
  <si>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</si>
  <si>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</si>
  <si>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</si>
  <si>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</si>
  <si>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</si>
  <si>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</si>
  <si>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</si>
  <si>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</si>
  <si>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</si>
  <si>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</si>
  <si>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</si>
  <si>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</si>
  <si>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</si>
  <si>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</si>
  <si>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</si>
  <si>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</si>
  <si>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</si>
  <si>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</si>
  <si>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</si>
  <si>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</si>
  <si>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</si>
  <si>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</si>
  <si>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</si>
  <si>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</si>
  <si>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</si>
  <si>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</si>
  <si>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</si>
  <si>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</si>
  <si>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</si>
  <si>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</si>
  <si>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</si>
  <si>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</si>
  <si>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</si>
  <si>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</si>
  <si>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</si>
  <si>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</si>
  <si>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</si>
  <si>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</si>
  <si>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</si>
  <si>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</si>
  <si>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</si>
  <si>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</si>
  <si>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</si>
  <si>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</si>
  <si>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</si>
  <si>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</si>
  <si>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</si>
  <si>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</si>
  <si>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</si>
  <si>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</si>
  <si>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</si>
  <si>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</si>
  <si>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</si>
  <si>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</si>
  <si>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</si>
  <si>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</si>
  <si>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</si>
  <si>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</si>
  <si>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</si>
  <si>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</si>
  <si>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</si>
  <si>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</si>
  <si>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</si>
  <si>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</si>
  <si>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</si>
  <si>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</si>
  <si>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</si>
  <si>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</si>
  <si>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</si>
  <si>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</si>
  <si>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</si>
  <si>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</si>
  <si>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</si>
  <si>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</si>
  <si>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</si>
  <si>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</si>
  <si>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</si>
  <si>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</si>
  <si>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</si>
  <si>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</si>
  <si>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</si>
  <si>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</si>
  <si>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</si>
  <si>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</si>
  <si>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</si>
  <si>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</si>
  <si>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</si>
  <si>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</si>
  <si>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</si>
  <si>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</si>
  <si>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</si>
  <si>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</si>
  <si>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</si>
  <si>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</si>
  <si>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</si>
  <si>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</si>
  <si>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</si>
  <si>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</si>
  <si>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</si>
  <si>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</si>
  <si>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</si>
  <si>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</si>
  <si>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</si>
  <si>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</si>
  <si>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</si>
  <si>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</si>
  <si>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</si>
  <si>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</si>
  <si>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</si>
  <si>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</si>
  <si>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</si>
  <si>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</si>
  <si>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</si>
  <si>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</si>
  <si>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</si>
  <si>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</si>
  <si>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</si>
  <si>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</si>
  <si>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</si>
  <si>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</si>
  <si>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</si>
  <si>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</si>
  <si>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</si>
  <si>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</si>
  <si>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</si>
  <si>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</si>
  <si>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</si>
  <si>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</si>
  <si>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</si>
  <si>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</si>
  <si>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</si>
  <si>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</si>
  <si>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</si>
  <si>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</si>
  <si>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</si>
  <si>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</si>
  <si>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</si>
  <si>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</si>
  <si>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</si>
  <si>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</si>
  <si>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</si>
  <si>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</si>
  <si>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</si>
  <si>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</si>
  <si>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</si>
  <si>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</si>
  <si>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</si>
  <si>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</si>
  <si>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</si>
  <si>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</si>
  <si>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</si>
  <si>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</si>
  <si>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</si>
  <si>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</si>
  <si>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</si>
  <si>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</si>
  <si>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</si>
  <si>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</si>
  <si>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</si>
  <si>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</si>
  <si>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</si>
  <si>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</si>
  <si>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</si>
  <si>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</si>
  <si>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</si>
  <si>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</si>
  <si>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</si>
  <si>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</si>
  <si>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</si>
  <si>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</si>
  <si>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</si>
  <si>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</si>
  <si>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</si>
  <si>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</si>
  <si>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</si>
  <si>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</si>
  <si>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</si>
  <si>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</si>
  <si>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</si>
  <si>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</si>
  <si>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</si>
  <si>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</si>
  <si>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</si>
  <si>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</si>
  <si>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</si>
  <si>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</si>
  <si>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</si>
  <si>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</si>
  <si>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</si>
  <si>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</si>
  <si>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</si>
  <si>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</si>
  <si>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</si>
  <si>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</si>
  <si>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</si>
  <si>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</si>
  <si>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</si>
  <si>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</si>
  <si>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</si>
  <si>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</si>
  <si>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</si>
  <si>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</si>
  <si>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</si>
  <si>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</si>
  <si>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</si>
  <si>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</si>
  <si>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</si>
  <si>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</si>
  <si>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</si>
  <si>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</si>
  <si>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</si>
  <si>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</si>
  <si>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</si>
  <si>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</si>
  <si>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</si>
  <si>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</si>
  <si>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</si>
  <si>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</si>
  <si>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</si>
  <si>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</si>
  <si>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</si>
  <si>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</si>
  <si>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</si>
  <si>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</si>
  <si>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</si>
  <si>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</si>
  <si>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</si>
  <si>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</si>
  <si>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</si>
  <si>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</si>
  <si>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</si>
  <si>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</si>
  <si>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</si>
  <si>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</si>
  <si>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</si>
  <si>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</si>
  <si>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</si>
  <si>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</si>
  <si>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</si>
  <si>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</si>
  <si>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</si>
  <si>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</si>
  <si>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</si>
  <si>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</si>
  <si>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</si>
  <si>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</si>
  <si>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</si>
  <si>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</si>
  <si>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</si>
  <si>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</si>
  <si>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</si>
  <si>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</si>
  <si>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</si>
  <si>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</si>
  <si>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130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</si>
  <si>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</si>
  <si>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</si>
  <si>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</si>
  <si>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</si>
  <si>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</si>
  <si>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</si>
  <si>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</si>
  <si>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</si>
  <si>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</si>
  <si>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</si>
  <si>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</si>
  <si>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</si>
  <si>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</si>
  <si>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</si>
  <si>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 xml:space="preserve"> team at site TS / Due to lighting issue in rectifier slots and back panel team is checking rectifier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</si>
</sst>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2" totalsRowShown="0" headerRowDxfId="48" dataDxfId="47" headerRowBorderDxfId="45" tableBorderDxfId="46" totalsRowBorderDxfId="44">
  <autoFilter ref="A1:L32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285.92738055555674</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5.4320680555538274</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45948.875806481483</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45948.875806481483</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45948.875806481483</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45948.875806481483</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45948.875806481483</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45948.875806481483</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45948.875806481483</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45948.875806481483</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45948.875806481483</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45948.875806481483</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45948.875806481483</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45948.875806481483</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45948.875806481483</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45948.875806481483</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45948.875806481483</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45948.875806481483</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45948.875806481483</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45948.875806481483</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45948.875806481483</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45948.875806481483</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45948.875806481483</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45948.875806481483</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45948.875806481483</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45948.875806481483</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45948.875806481483</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45948.875806481483</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45948.875806481483</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45948.875806481483</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45948.875806481483</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45948.875806481483</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45948.875806481483</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45948.875806481483</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45948.875806481483</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45948.875806481483</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45948.875806481483</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45948.875806481483</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45948.875806481483</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45948.875806481483</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45948.875806481483</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45948.875806481483</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45948.875806481483</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45948.875806481483</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45948.875806481483</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45948.875806481483</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45948.875806481483</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45948.875806481483</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45948.875806481483</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45948.875806481483</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45948.875806481483</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45948.875806481483</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45948.875806481483</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45948.875806481483</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45948.875806481483</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45948.875806481483</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45948.875806481483</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45948.875806481483</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45948.875806481483</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45948.875806481483</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45948.875806481483</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45948.875806481483</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45948.875806481483</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45948.875806481483</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45948.875806481483</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45948.875806481483</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45948.875806481483</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45948.875806481483</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45948.875806481483</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45948.875806481483</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45948.875806481483</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45948.875806481483</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45948.875806481483</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45948.875806481483</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45948.875806481483</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45948.875806481483</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45948.875806481483</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45948.875806481483</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45948.875806481483</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45948.875806481483</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45948.875806481483</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45948.875806481483</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45948.875806481483</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45948.875806481483</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45948.875806481483</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45948.875806481483</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45948.875806481483</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45948.875806481483</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45948.875806481483</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45948.875806481483</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45948.875806481483</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45948.875806481483</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45948.875806481483</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45948.875806481483</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45948.875806481483</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45948.875806481483</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45948.875806481483</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45948.875806481483</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45948.875806481483</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45948.875806481483</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45948.875806481483</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45948.875806481483</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45948.875806481483</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45948.875806481483</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45948.875806481483</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45948.875806481483</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45948.875806481483</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45948.875806481483</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45948.875806481483</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200753FB-0E66-49A2-A66A-91DDADFD1261}"/>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142.14872314815148</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123.8759685185214</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4.3800310185179114</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39054</v>
      </c>
      <c r="B6" s="18" t="str">
        <f>IFERROR(VLOOKUP(D6,DB!A:K,11,0),"")</f>
        <v>R2</v>
      </c>
      <c r="C6" s="18">
        <v>1</v>
      </c>
      <c r="D6" s="18" t="s">
        <v>25600</v>
      </c>
      <c r="E6" s="116"/>
      <c r="F6" s="117"/>
      <c r="G6" s="118">
        <f ca="1">IFERROR(NOW()-F6,"-")</f>
        <v>45948.875806481483</v>
      </c>
      <c r="H6" s="117">
        <v>45948.740902777776</v>
      </c>
      <c r="I6" s="18" t="str">
        <f>IFERROR(VLOOKUP(D6,DB!A:F,6,0),"")</f>
        <v>Generator-SG</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45948.875806481483</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45948.875806481483</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45948.875806481483</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45948.875806481483</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45948.875806481483</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45948.875806481483</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45948.875806481483</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45948.875806481483</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45948.875806481483</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45948.875806481483</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45948.875806481483</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45948.875806481483</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45948.875806481483</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45948.875806481483</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45948.875806481483</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45948.875806481483</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45948.875806481483</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45948.875806481483</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45948.875806481483</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45948.875806481483</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45948.875806481483</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45948.875806481483</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45948.875806481483</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45948.875806481483</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45948.875806481483</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45948.875806481483</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45948.875806481483</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45948.875806481483</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45948.875806481483</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45948.875806481483</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45948.875806481483</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45948.875806481483</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45948.875806481483</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45948.875806481483</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45948.875806481483</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45948.875806481483</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45948.875806481483</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45948.875806481483</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45948.875806481483</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45948.875806481483</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45948.875806481483</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45948.875806481483</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45948.875806481483</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45948.875806481483</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45948.875806481483</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45948.875806481483</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45948.875806481483</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45948.875806481483</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45948.875806481483</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45948.875806481483</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45948.875806481483</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45948.875806481483</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45948.875806481483</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45948.875806481483</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45948.875806481483</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45948.875806481483</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45948.875806481483</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45948.875806481483</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45948.875806481483</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45948.875806481483</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45948.875806481483</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45948.875806481483</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45948.875806481483</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45948.875806481483</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45948.875806481483</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45948.875806481483</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45948.875806481483</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45948.875806481483</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45948.875806481483</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45948.875806481483</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45948.875806481483</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45948.875806481483</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45948.875806481483</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45948.875806481483</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45948.875806481483</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45948.875806481483</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45948.875806481483</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45948.875806481483</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45948.875806481483</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45948.875806481483</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45948.875806481483</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45948.875806481483</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45948.875806481483</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45948.875806481483</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45948.875806481483</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45948.875806481483</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45948.875806481483</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45948.875806481483</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45948.875806481483</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45948.875806481483</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45948.875806481483</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45948.875806481483</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45948.875806481483</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tabSelected="1" workbookViewId="0">
      <selection activeCell="D4" sqref="D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R3</v>
      </c>
      <c r="C2" s="18"/>
      <c r="D2" s="18" t="s">
        <v>5170</v>
      </c>
      <c r="E2" s="18"/>
      <c r="F2" s="20"/>
      <c r="G2" s="21">
        <f t="shared" ref="G2:G46" ca="1" si="0">IFERROR(NOW()-F2,"-")</f>
        <v>45948.875806481483</v>
      </c>
      <c r="H2" s="22"/>
      <c r="I2" s="19" t="str">
        <f>IFERROR(VLOOKUP(D2,DB!A:F,6,0),"")</f>
        <v>Power Cube</v>
      </c>
      <c r="J2" s="18" t="str">
        <f>IFERROR(VLOOKUP(D2,DB!A:G,7,0),"")</f>
        <v>Good</v>
      </c>
      <c r="K2" s="47"/>
      <c r="L2" s="23" t="str">
        <f>IFERROR(VLOOKUP(D2,DB!A:I,9,0),"")</f>
        <v>Zain</v>
      </c>
    </row>
    <row r="3" spans="1:13" ht="15" customHeight="1">
      <c r="A3" s="19"/>
      <c r="B3" s="64" t="str">
        <f>IFERROR(VLOOKUP(D3,DB!A:K,11,0),"")</f>
        <v>R3</v>
      </c>
      <c r="C3" s="18"/>
      <c r="D3" s="18" t="s">
        <v>5209</v>
      </c>
      <c r="E3" s="18"/>
      <c r="F3" s="20"/>
      <c r="G3" s="21">
        <f t="shared" ca="1" si="0"/>
        <v>45948.875806481483</v>
      </c>
      <c r="H3" s="22"/>
      <c r="I3" s="19" t="str">
        <f>IFERROR(VLOOKUP(D3,DB!A:F,6,0),"")</f>
        <v>SCECO-Rental-Genset</v>
      </c>
      <c r="J3" s="18" t="str">
        <f>IFERROR(VLOOKUP(D3,DB!A:G,7,0),"")</f>
        <v>In progress</v>
      </c>
      <c r="K3" s="47"/>
      <c r="L3" s="23" t="str">
        <f>IFERROR(VLOOKUP(D3,DB!A:I,9,0),"")</f>
        <v>Zain</v>
      </c>
    </row>
    <row r="4" spans="1:13" ht="15" customHeight="1">
      <c r="A4" s="19"/>
      <c r="B4" s="64" t="str">
        <f>IFERROR(VLOOKUP(D4,DB!A:K,11,0),"")</f>
        <v/>
      </c>
      <c r="C4" s="64"/>
      <c r="D4" s="18"/>
      <c r="E4" s="18"/>
      <c r="F4" s="20"/>
      <c r="G4" s="21">
        <f t="shared" ca="1" si="0"/>
        <v>45948.875806481483</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45948.875806481483</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45948.875806481483</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45948.875806481483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45948.875806481483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45948.875806481483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45948.875806481483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45948.875806481483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45948.875806481483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45948.875806481483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45948.875806481483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45948.875806481483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45948.875806481483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45948.875806481483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45948.875806481483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45948.875806481483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45948.875806481483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45948.875806481483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45948.875806481483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45948.875806481483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45948.875806481483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45948.875806481483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45948.875806481483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45948.875806481483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45948.875806481483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45948.875806481483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45948.875806481483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45948.875806481483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45948.875806481483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45948.875806481483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45948.875806481483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45948.875806481483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45948.875806481483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45948.875806481483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45948.875806481483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45948.875806481483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45948.875806481483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45948.875806481483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45948.875806481483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45948.875806481483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45948.875806481483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45948.875806481483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45948.875806481483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45948.875806481483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45948.875806481483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45948.875806481483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45948.875806481483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45948.875806481483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45948.875806481483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45948.875806481483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45948.875806481483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45948.875806481483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45948.875806481483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45948.875806481483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45948.875806481483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45948.875806481483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45948.875806481483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45948.875806481483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45948.875806481483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45948.875806481483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45948.875806481483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45948.875806481483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45948.875806481483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45948.875806481483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45948.875806481483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45948.875806481483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45948.875806481483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45948.875806481483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45948.875806481483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45948.875806481483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45948.875806481483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45948.875806481483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45948.875806481483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45948.875806481483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45948.875806481483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45948.875806481483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45948.875806481483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45948.875806481483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45948.875806481483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45948.875806481483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45948.875806481483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45948.875806481483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45948.875806481483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45948.875806481483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45948.875806481483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45948.875806481483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45948.875806481483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45948.875806481483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45948.875806481483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45948.875806481483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45948.875806481483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45948.875806481483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45948.875806481483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45948.875806481483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45948.875806481483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45948.875806481483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45948.875806481483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45948.875806481483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45948.875806481483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45948.875806481483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45948.875806481483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45948.875806481483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45948.875806481483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45948.875806481483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45948.875806481483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45948.875806481483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45948.875806481483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45948.875806481483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45948.875806481483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45948.875806481483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45948.875806481483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45948.875806481483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45948.875806481483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45948.875806481483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45948.875806481483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45948.875806481483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45948.875806481483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45948.875806481483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45948.875806481483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45948.875806481483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45948.875806481483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45948.875806481483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45948.875806481483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45948.875806481483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45948.875806481483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45948.875806481483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45948.875806481483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45948.875806481483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45948.875806481483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45948.875806481483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45948.875806481483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45948.875806481483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45948.875806481483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45948.875806481483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45948.875806481483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45948.875806481483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45948.875806481483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45948.875806481483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45948.875806481483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45948.875806481483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45948.875806481483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45948.875806481483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45948.875806481483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45948.875806481483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45948.875806481483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45948.875806481483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45948.875806481483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45948.875806481483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45948.875806481483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45948.875806481483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45948.875806481483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45948.875806481483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45948.875806481483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45948.875806481483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45948.875806481483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45948.875806481483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45948.875806481483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45948.875806481483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45948.875806481483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45948.875806481483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45948.875806481483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45948.875806481483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45948.875806481483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45948.875806481483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45948.875806481483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45948.875806481483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45948.875806481483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45948.875806481483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45948.875806481483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45948.875806481483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45948.875806481483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45948.875806481483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45948.875806481483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45948.875806481483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45948.875806481483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45948.875806481483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45948.875806481483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45948.875806481483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45948.875806481483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45948.875806481483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45948.875806481483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45948.875806481483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45948.875806481483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45948.875806481483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45948.875806481483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45948.875806481483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45948.875806481483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45948.875806481483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45948.875806481483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45948.875806481483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45948.875806481483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45948.875806481483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45948.875806481483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45948.875806481483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45948.875806481483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45948.875806481483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45948.875806481483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45948.875806481483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45948.875806481483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45948.875806481483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45948.875806481483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45948.875806481483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45948.875806481483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45948.875806481483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45948.875806481483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45948.875806481483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45948.875806481483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45948.875806481483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45948.875806481483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45948.875806481483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45948.875806481483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45948.875806481483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45948.875806481483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45948.875806481483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45948.875806481483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45948.875806481483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45948.875806481483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45948.875806481483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45948.875806481483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45948.875806481483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45948.875806481483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45948.875806481483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45948.875806481483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45948.875806481483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45948.875806481483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45948.875806481483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45948.875806481483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45948.875806481483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45948.875806481483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45948.875806481483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45948.875806481483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45948.875806481483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45948.875806481483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45948.875806481483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45948.875806481483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45948.875806481483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45948.875806481483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45948.875806481483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45948.875806481483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45948.875806481483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45948.875806481483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45948.875806481483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45948.875806481483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45948.875806481483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45948.875806481483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45948.875806481483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45948.875806481483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45948.875806481483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45948.875806481483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45948.875806481483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45948.875806481483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45948.875806481483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45948.875806481483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45948.875806481483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45948.875806481483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45948.875806481483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45948.875806481483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45948.875806481483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45948.875806481483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45948.875806481483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45948.875806481483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45948.875806481483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45948.875806481483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45948.875806481483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45948.875806481483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45948.875806481483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45948.875806481483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45948.875806481483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45948.875806481483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45948.875806481483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45948.875806481483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45948.875806481483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45948.875806481483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45948.875806481483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45948.875806481483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45948.875806481483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45948.875806481483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45948.875806481483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45948.875806481483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45948.875806481483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45948.875806481483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45948.875806481483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45948.875806481483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45948.875806481483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45948.875806481483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45948.875806481483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45948.875806481483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45948.875806481483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45948.875806481483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45948.875806481483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45948.875806481483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45948.875806481483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45948.875806481483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45948.875806481483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45948.875806481483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45948.875806481483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45948.875806481483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45948.875806481483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45948.875806481483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45948.875806481483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45948.875806481483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45948.875806481483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45948.875806481483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45948.875806481483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45948.875806481483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45948.875806481483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45948.875806481483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45948.875806481483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45948.875806481483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45948.875806481483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45948.875806481483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45948.875806481483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45948.875806481483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45948.875806481483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45948.875806481483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45948.875806481483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45948.875806481483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45948.875806481483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45948.875806481483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45948.875806481483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45948.875806481483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45948.875806481483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45948.875806481483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45948.875806481483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45948.875806481483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45948.875806481483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45948.875806481483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45948.875806481483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45948.875806481483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45948.875806481483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45948.875806481483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45948.875806481483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45948.875806481483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45948.875806481483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45948.875806481483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45948.875806481483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45948.875806481483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45948.875806481483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45948.875806481483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45948.875806481483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45948.875806481483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45948.875806481483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45948.875806481483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45948.875806481483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45948.875806481483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45948.875806481483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45948.875806481483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45948.875806481483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45948.875806481483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45948.875806481483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45948.875806481483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45948.875806481483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45948.875806481483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45948.875806481483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45948.875806481483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45948.875806481483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45948.875806481483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45948.875806481483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45948.875806481483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45948.875806481483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45948.875806481483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45948.875806481483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45948.875806481483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45948.875806481483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45948.875806481483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45948.875806481483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45948.875806481483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45948.875806481483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45948.875806481483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45948.875806481483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45948.875806481483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45948.875806481483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45948.875806481483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45948.875806481483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45948.875806481483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45948.875806481483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45948.875806481483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45948.875806481483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45948.875806481483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45948.875806481483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45948.875806481483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45948.875806481483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45948.875806481483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45948.875806481483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45948.875806481483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45948.875806481483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45948.875806481483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45948.875806481483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45948.875806481483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45948.875806481483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45948.875806481483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45948.875806481483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45948.875806481483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45948.875806481483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45948.875806481483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45948.875806481483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45948.875806481483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45948.875806481483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45948.875806481483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45948.875806481483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45948.875806481483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45948.875806481483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45948.875806481483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45948.875806481483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45948.875806481483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45948.875806481483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45948.875806481483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45948.875806481483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45948.875806481483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45948.875806481483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45948.875806481483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45948.875806481483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45948.875806481483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45948.875806481483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45948.875806481483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45948.875806481483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45948.875806481483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45948.875806481483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45948.875806481483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45948.875806481483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45948.875806481483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45948.875806481483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45948.875806481483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45948.875806481483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45948.875806481483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45948.875806481483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45948.875806481483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45948.875806481483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45948.875806481483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45948.875806481483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45948.875806481483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45948.875806481483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45948.875806481483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45948.875806481483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45948.875806481483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45948.875806481483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45948.875806481483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45948.875806481483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45948.875806481483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45948.875806481483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45948.875806481483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45948.875806481483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45948.875806481483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45948.875806481483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45948.875806481483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45948.875806481483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45948.875806481483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45948.875806481483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45948.875806481483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45948.875806481483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45948.875806481483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45948.875806481483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45948.875806481483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45948.875806481483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45948.875806481483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45948.875806481483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45948.875806481483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45948.875806481483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45948.875806481483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45948.875806481483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45948.875806481483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45948.875806481483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45948.875806481483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45948.875806481483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45948.875806481483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45948.875806481483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45948.875806481483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45948.875806481483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45948.875806481483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45948.875806481483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45948.875806481483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45948.875806481483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45948.875806481483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45948.875806481483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45948.875806481483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45948.875806481483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45948.875806481483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45948.875806481483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45948.875806481483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45948.875806481483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45948.875806481483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45948.875806481483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45948.875806481483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45948.875806481483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45948.875806481483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45948.875806481483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45948.875806481483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45948.875806481483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45948.875806481483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45948.875806481483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45948.875806481483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45948.875806481483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45948.875806481483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45948.875806481483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45948.875806481483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45948.875806481483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45948.875806481483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45948.875806481483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45948.875806481483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45948.875806481483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45948.875806481483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45948.875806481483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45948.875806481483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45948.875806481483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45948.875806481483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45948.875806481483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45948.875806481483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45948.875806481483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45948.875806481483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45948.875806481483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45948.875806481483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45948.875806481483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45948.875806481483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45948.875806481483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45948.875806481483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45948.875806481483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45948.875806481483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45948.875806481483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45948.875806481483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45948.875806481483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45948.875806481483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45948.875806481483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45948.875806481483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45948.875806481483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45948.875806481483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45948.875806481483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45948.875806481483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45948.875806481483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45948.875806481483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45948.875806481483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45948.875806481483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45948.875806481483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45948.875806481483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45948.875806481483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45948.875806481483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45948.875806481483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45948.875806481483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45948.875806481483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45948.875806481483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45948.875806481483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45948.875806481483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45948.875806481483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45948.875806481483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45948.875806481483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45948.875806481483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45948.875806481483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45948.875806481483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45948.875806481483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45948.875806481483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45948.875806481483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45948.875806481483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45948.875806481483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45948.875806481483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45948.875806481483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45948.875806481483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45948.875806481483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45948.875806481483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45948.875806481483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45948.875806481483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45948.875806481483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45948.875806481483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45948.875806481483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45948.875806481483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45948.875806481483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45948.875806481483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45948.875806481483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45948.875806481483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45948.875806481483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45948.875806481483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45948.875806481483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45948.875806481483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45948.875806481483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45948.875806481483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45948.875806481483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45948.875806481483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45948.875806481483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45948.875806481483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45948.875806481483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45948.875806481483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45948.875806481483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45948.875806481483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45948.875806481483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45948.875806481483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45948.875806481483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45948.875806481483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45948.875806481483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45948.875806481483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45948.875806481483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45948.875806481483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45948.875806481483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45948.875806481483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45948.875806481483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45948.875806481483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45948.875806481483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45948.875806481483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45948.875806481483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45948.875806481483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45948.875806481483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45948.875806481483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45948.875806481483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45948.875806481483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45948.875806481483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45948.875806481483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45948.875806481483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45948.875806481483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45948.875806481483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45948.875806481483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45948.875806481483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45948.875806481483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45948.875806481483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45948.875806481483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45948.875806481483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45948.875806481483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45948.875806481483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45948.875806481483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45948.875806481483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45948.875806481483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45948.875806481483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45948.875806481483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45948.875806481483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45948.875806481483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45948.875806481483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45948.875806481483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45948.875806481483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45948.875806481483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45948.875806481483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45948.875806481483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45948.875806481483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45948.875806481483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45948.875806481483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45948.875806481483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45948.875806481483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45948.875806481483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45948.875806481483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45948.875806481483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45948.875806481483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45948.875806481483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45948.875806481483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45948.875806481483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45948.875806481483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45948.875806481483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45948.875806481483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45948.875806481483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45948.875806481483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45948.875806481483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45948.875806481483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45948.875806481483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45948.875806481483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45948.875806481483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45948.875806481483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45948.875806481483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45948.875806481483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45948.875806481483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45948.875806481483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45948.875806481483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45948.875806481483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45948.875806481483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45948.875806481483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45948.875806481483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45948.875806481483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45948.875806481483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45948.875806481483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45948.875806481483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45948.875806481483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45948.875806481483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45948.875806481483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45948.875806481483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45948.875806481483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45948.875806481483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45948.875806481483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45948.875806481483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45948.875806481483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45948.875806481483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45948.875806481483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45948.875806481483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45948.875806481483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45948.875806481483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45948.875806481483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45948.875806481483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45948.875806481483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45948.875806481483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45948.875806481483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45948.875806481483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45948.875806481483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45948.875806481483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45948.875806481483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45948.875806481483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45948.875806481483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45948.875806481483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45948.875806481483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45948.875806481483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45948.875806481483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45948.875806481483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45948.875806481483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45948.875806481483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45948.875806481483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45948.875806481483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45948.875806481483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45948.875806481483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45948.875806481483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45948.875806481483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45948.875806481483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45948.875806481483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45948.875806481483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45948.875806481483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45948.875806481483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45948.875806481483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45948.875806481483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45948.875806481483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45948.875806481483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45948.875806481483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45948.875806481483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45948.875806481483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45948.875806481483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45948.875806481483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45948.875806481483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45948.875806481483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45948.875806481483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45948.875806481483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45948.875806481483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45948.875806481483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45948.875806481483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45948.875806481483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45948.875806481483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45948.875806481483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45948.875806481483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45948.875806481483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45948.875806481483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45948.875806481483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45948.875806481483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45948.875806481483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45948.875806481483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45948.875806481483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45948.875806481483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45948.875806481483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45948.875806481483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45948.875806481483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45948.875806481483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45948.875806481483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45948.875806481483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45948.875806481483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45948.875806481483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45948.875806481483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45948.875806481483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45948.875806481483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45948.875806481483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45948.875806481483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45948.875806481483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45948.875806481483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45948.875806481483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45948.875806481483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45948.875806481483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45948.875806481483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45948.875806481483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45948.875806481483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45948.875806481483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45948.875806481483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45948.875806481483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45948.875806481483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45948.875806481483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45948.875806481483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45948.875806481483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45948.875806481483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45948.875806481483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45948.875806481483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45948.875806481483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45948.875806481483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45948.875806481483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45948.875806481483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45948.875806481483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45948.875806481483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45948.875806481483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45948.875806481483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45948.875806481483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45948.875806481483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45948.875806481483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45948.875806481483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45948.875806481483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45948.875806481483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45948.875806481483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45948.875806481483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45948.875806481483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45948.875806481483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45948.875806481483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45948.875806481483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45948.875806481483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45948.875806481483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45948.875806481483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45948.875806481483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45948.875806481483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45948.875806481483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45948.875806481483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45948.875806481483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45948.875806481483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45948.875806481483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45948.875806481483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45948.875806481483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45948.875806481483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45948.875806481483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45948.875806481483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45948.875806481483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45948.875806481483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45948.875806481483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45948.875806481483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45948.875806481483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45948.875806481483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45948.875806481483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45948.875806481483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45948.875806481483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45948.875806481483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45948.875806481483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45948.875806481483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45948.875806481483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45948.875806481483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45948.875806481483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45948.875806481483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45948.875806481483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45948.875806481483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45948.875806481483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45948.875806481483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45948.875806481483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45948.875806481483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45948.875806481483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45948.875806481483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45948.875806481483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45948.875806481483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45948.875806481483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45948.875806481483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45948.875806481483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45948.875806481483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45948.875806481483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45948.875806481483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45948.875806481483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45948.875806481483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45948.875806481483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45948.875806481483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45948.875806481483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45948.875806481483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45948.875806481483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45948.875806481483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45948.875806481483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45948.875806481483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45948.875806481483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45948.875806481483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45948.875806481483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45948.875806481483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45948.875806481483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45948.875806481483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45948.875806481483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45948.875806481483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45948.875806481483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45948.875806481483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45948.875806481483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45948.875806481483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45948.875806481483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45948.875806481483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45948.875806481483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45948.875806481483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45948.875806481483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45948.875806481483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45948.875806481483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45948.875806481483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45948.875806481483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45948.875806481483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45948.875806481483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45948.875806481483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45948.875806481483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45948.875806481483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45948.875806481483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45948.875806481483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45948.875806481483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45948.875806481483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45948.875806481483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45948.875806481483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45948.875806481483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45948.875806481483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45948.875806481483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45948.875806481483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45948.875806481483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45948.875806481483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45948.875806481483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45948.875806481483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45948.875806481483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45948.875806481483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45948.875806481483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45948.875806481483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45948.875806481483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45948.875806481483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45948.875806481483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45948.875806481483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45948.875806481483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45948.875806481483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45948.875806481483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45948.875806481483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45948.875806481483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45948.875806481483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45948.875806481483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45948.875806481483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45948.875806481483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45948.875806481483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45948.875806481483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45948.875806481483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45948.875806481483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45948.875806481483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45948.875806481483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45948.875806481483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45948.875806481483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45948.875806481483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45948.875806481483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45948.875806481483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45948.875806481483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45948.875806481483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45948.875806481483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45948.875806481483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45948.875806481483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45948.875806481483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45948.875806481483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45948.875806481483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45948.875806481483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45948.875806481483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45948.875806481483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45948.875806481483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45948.875806481483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45948.875806481483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45948.875806481483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45948.875806481483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45948.875806481483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45948.875806481483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45948.875806481483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45948.875806481483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45948.875806481483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45948.875806481483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45948.875806481483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45948.875806481483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45948.875806481483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45948.875806481483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45948.875806481483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45948.875806481483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45948.875806481483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45948.875806481483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45948.875806481483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45948.875806481483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45948.875806481483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45948.875806481483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45948.875806481483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45948.875806481483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45948.875806481483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45948.875806481483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45948.875806481483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45948.875806481483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45948.875806481483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45948.875806481483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45948.875806481483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45948.875806481483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45948.875806481483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45948.875806481483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45948.875806481483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45948.875806481483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45948.875806481483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45948.875806481483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45948.875806481483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45948.875806481483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45948.875806481483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45948.875806481483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45948.875806481483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45948.875806481483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45948.875806481483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45948.875806481483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45948.875806481483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45948.875806481483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45948.875806481483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45948.875806481483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45948.875806481483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45948.875806481483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45948.875806481483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45948.875806481483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45948.875806481483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45948.875806481483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45948.875806481483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45948.875806481483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45948.875806481483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45948.875806481483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45948.875806481483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45948.875806481483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45948.875806481483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45948.875806481483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45948.875806481483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45948.875806481483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45948.875806481483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45948.875806481483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45948.875806481483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45948.875806481483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45948.875806481483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45948.875806481483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45948.875806481483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45948.875806481483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45948.875806481483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45948.875806481483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45948.875806481483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45948.875806481483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45948.875806481483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45948.875806481483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45948.875806481483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45948.875806481483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45948.875806481483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45948.875806481483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45948.875806481483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45948.875806481483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45948.875806481483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45948.875806481483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45948.875806481483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45948.875806481483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45948.875806481483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45948.875806481483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45948.875806481483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45948.875806481483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45948.875806481483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45948.875806481483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45948.875806481483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45948.875806481483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45948.875806481483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45948.875806481483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45948.875806481483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45948.875806481483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45948.875806481483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45948.875806481483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45948.875806481483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45948.875806481483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45948.875806481483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45948.875806481483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45948.875806481483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45948.875806481483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45948.875806481483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45948.875806481483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45948.875806481483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45948.875806481483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45948.875806481483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45948.875806481483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45948.875806481483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45948.875806481483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45948.875806481483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45948.875806481483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45948.875806481483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45948.875806481483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45948.875806481483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45948.875806481483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45948.875806481483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45948.875806481483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45948.875806481483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45948.875806481483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45948.875806481483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45948.875806481483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45948.875806481483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45948.875806481483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45948.875806481483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45948.875806481483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45948.875806481483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45948.875806481483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45948.875806481483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45948.875806481483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45948.875806481483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45948.875806481483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45948.875806481483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45948.875806481483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45948.875806481483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45948.875806481483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45948.875806481483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45948.875806481483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45948.875806481483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45948.875806481483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45948.875806481483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45948.875806481483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45948.875806481483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45948.875806481483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45948.875806481483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45948.875806481483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45948.875806481483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45948.875806481483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45948.875806481483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45948.875806481483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45948.875806481483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45948.875806481483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45948.875806481483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45948.875806481483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45948.875806481483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45948.875806481483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45948.875806481483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45948.875806481483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45948.875806481483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45948.875806481483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45948.875806481483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45948.875806481483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45948.875806481483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45948.875806481483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45948.875806481483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45948.875806481483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45948.875806481483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45948.875806481483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45948.875806481483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45948.875806481483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45948.875806481483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45948.875806481483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45948.875806481483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45948.875806481483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45948.875806481483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45948.875806481483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45948.875806481483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45948.875806481483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45948.875806481483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45948.875806481483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45948.875806481483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45948.875806481483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45948.875806481483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45948.875806481483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45948.875806481483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45948.875806481483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45948.875806481483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45948.875806481483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45948.875806481483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45948.875806481483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45948.875806481483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45948.875806481483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45948.875806481483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45948.875806481483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45948.875806481483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45948.875806481483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45948.875806481483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45948.875806481483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45948.875806481483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45948.875806481483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45948.875806481483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45948.875806481483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45948.875806481483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45948.875806481483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45948.875806481483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45948.875806481483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45948.875806481483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45948.875806481483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45948.875806481483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45948.875806481483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45948.875806481483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45948.875806481483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45948.875806481483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45948.875806481483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45948.875806481483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45948.875806481483</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39056</v>
      </c>
      <c r="B2" s="98" t="str">
        <f>IFERROR(VLOOKUP(D2,DB!A:K,11,0),"")</f>
        <v>R4</v>
      </c>
      <c r="C2" s="99">
        <v>1</v>
      </c>
      <c r="D2" s="95" t="s">
        <v>35082</v>
      </c>
      <c r="E2" s="100" t="s">
        <v>38964</v>
      </c>
      <c r="F2" s="101">
        <v>45703.480717592596</v>
      </c>
      <c r="G2" s="102">
        <f ca="1">IFERROR(NOW()-F2,"")</f>
        <v>245.39508888888668</v>
      </c>
      <c r="H2" s="101">
        <v>45703.474768518521</v>
      </c>
      <c r="I2" s="98" t="str">
        <f>IFERROR(VLOOKUP(D2,DB!A:F,6,0),"")</f>
        <v>SCECO</v>
      </c>
      <c r="J2" s="98" t="str">
        <f>IFERROR(VLOOKUP(D2,DB!A:G,7,0),"")</f>
        <v>Dead</v>
      </c>
      <c r="K2" s="103" t="s">
        <v>39057</v>
      </c>
      <c r="L2" s="95" t="str">
        <f>IFERROR(VLOOKUP(D2,DB!A:I,9,0),"")</f>
        <v>Latis</v>
      </c>
    </row>
    <row r="3" spans="1:16" ht="15" customHeight="1">
      <c r="A3" s="121" t="s">
        <v>39058</v>
      </c>
      <c r="B3" s="121" t="str">
        <f>IFERROR(VLOOKUP(D3,DB!A:K,11,0),"")</f>
        <v>R4</v>
      </c>
      <c r="C3" s="122">
        <v>2</v>
      </c>
      <c r="D3" s="123" t="s">
        <v>28178</v>
      </c>
      <c r="E3" s="100" t="s">
        <v>38964</v>
      </c>
      <c r="F3" s="125">
        <v>45947.495092592595</v>
      </c>
      <c r="G3" s="126">
        <f ca="1">IFERROR(NOW()-F3,"")</f>
        <v>1.3807138888878399</v>
      </c>
      <c r="H3" s="125">
        <v>45947.457812499997</v>
      </c>
      <c r="I3" s="121" t="str">
        <f>IFERROR(VLOOKUP(D3,DB!A:F,6,0),"")</f>
        <v>SCECO</v>
      </c>
      <c r="J3" s="121" t="str">
        <f>IFERROR(VLOOKUP(D3,DB!A:G,7,0),"")</f>
        <v>Dead</v>
      </c>
      <c r="K3" s="127" t="s">
        <v>39059</v>
      </c>
      <c r="L3" s="123" t="str">
        <f>IFERROR(VLOOKUP(D3,DB!A:I,9,0),"")</f>
        <v>Latis</v>
      </c>
    </row>
    <row r="4" spans="1:16" ht="15" customHeight="1">
      <c r="A4" s="121" t="s">
        <v>39060</v>
      </c>
      <c r="B4" s="121" t="str">
        <f>IFERROR(VLOOKUP(D4,DB!A:K,11,0),"")</f>
        <v>R4</v>
      </c>
      <c r="C4" s="122">
        <v>1</v>
      </c>
      <c r="D4" s="123" t="s">
        <v>36696</v>
      </c>
      <c r="E4" s="100" t="s">
        <v>38964</v>
      </c>
      <c r="F4" s="125">
        <v>45948.859212962961</v>
      </c>
      <c r="G4" s="126">
        <f ca="1">IFERROR(NOW()-F4,"")</f>
        <v>1.6593518521403894E-2</v>
      </c>
      <c r="H4" s="125">
        <v>45948.853402777779</v>
      </c>
      <c r="I4" s="121" t="str">
        <f>IFERROR(VLOOKUP(D4,DB!A:F,6,0),"")</f>
        <v>Generator-SG</v>
      </c>
      <c r="J4" s="121" t="str">
        <f>IFERROR(VLOOKUP(D4,DB!A:G,7,0),"")</f>
        <v>Dead</v>
      </c>
      <c r="K4" s="127" t="s">
        <v>39061</v>
      </c>
      <c r="L4" s="123" t="str">
        <f>IFERROR(VLOOKUP(D4,DB!A:I,9,0),"")</f>
        <v>Latis</v>
      </c>
    </row>
    <row r="5" spans="1:16" ht="15" customHeight="1">
      <c r="A5" s="121"/>
      <c r="B5" s="121" t="str">
        <f>IFERROR(VLOOKUP(D5,DB!A:K,11,0),"")</f>
        <v/>
      </c>
      <c r="C5" s="122"/>
      <c r="D5" s="123"/>
      <c r="E5" s="100"/>
      <c r="F5" s="125"/>
      <c r="G5" s="126">
        <f ca="1">IFERROR(NOW()-F5,"")</f>
        <v>45948.875806481483</v>
      </c>
      <c r="H5" s="125"/>
      <c r="I5" s="121" t="str">
        <f>IFERROR(VLOOKUP(D5,DB!A:F,6,0),"")</f>
        <v/>
      </c>
      <c r="J5" s="121" t="str">
        <f>IFERROR(VLOOKUP(D5,DB!A:G,7,0),"")</f>
        <v/>
      </c>
      <c r="K5" s="127"/>
      <c r="L5" s="123" t="str">
        <f>IFERROR(VLOOKUP(D5,DB!A:I,9,0),"")</f>
        <v/>
      </c>
    </row>
    <row r="6" spans="1:16" ht="15" customHeight="1">
      <c r="A6" s="121"/>
      <c r="B6" s="121" t="str">
        <f>IFERROR(VLOOKUP(D6,DB!A:K,11,0),"")</f>
        <v/>
      </c>
      <c r="C6" s="122"/>
      <c r="D6" s="95"/>
      <c r="E6" s="100"/>
      <c r="F6" s="125"/>
      <c r="G6" s="126">
        <f ca="1">IFERROR(NOW()-F6,"")</f>
        <v>45948.875806481483</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45948.875806481483</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45948.875806481483</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45948.875806481483</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45948.875806481483</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45948.875806481483</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45948.875806481483</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45948.875806481483</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45948.875806481483</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45948.875806481483</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45948.875806481483</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45948.875806481483</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45948.875806481483</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45948.875806481483</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45948.875806481483</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45948.875806481483</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45948.875806481483</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45948.875806481483</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45948.875806481483</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45948.875806481483</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45948.875806481483</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45948.875806481483</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45948.875806481483</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45948.875806481483</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45948.875806481483</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45948.875806481483</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45948.875806481483</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45948.875806481483</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45948.875806481483</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45948.875806481483</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45948.875806481483</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45948.875806481483</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45948.875806481483</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45948.875806481483</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45948.875806481483</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45948.875806481483</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45948.875806481483</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45948.875806481483</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45948.875806481483</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45948.875806481483</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45948.875806481483</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45948.875806481483</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45948.875806481483</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45948.875806481483</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45948.875806481483</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45948.875806481483</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45948.875806481483</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45948.875806481483</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45948.875806481483</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45948.875806481483</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45948.875806481483</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45948.875806481483</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45948.875806481483</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45948.875806481483</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45948.875806481483</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45948.875806481483</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45948.875806481483</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45948.875806481483</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45948.875806481483</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45948.875806481483</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45948.875806481483</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45948.875806481483</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45948.875806481483</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45948.875806481483</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45948.875806481483</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45948.875806481483</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45948.875806481483</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45948.875806481483</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45948.875806481483</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45948.875806481483</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45948.875806481483</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45948.875806481483</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45948.875806481483</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45948.875806481483</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45948.875806481483</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45948.875806481483</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45948.875806481483</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45948.875806481483</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45948.875806481483</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45948.875806481483</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45948.875806481483</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45948.875806481483</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45948.875806481483</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45948.875806481483</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45948.875806481483</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45948.875806481483</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45948.875806481483</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45948.875806481483</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45948.875806481483</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45948.875806481483</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45948.875806481483</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45948.875806481483</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45948.875806481483</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45948.875806481483</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45948.875806481483</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45948.875806481483</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45948.875806481483</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45948.875806481483</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45948.875806481483</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45948.875806481483</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45948.875806481483</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45948.875806481483</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45948.875806481483</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45948.875806481483</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45948.875806481483</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45948.875806481483</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45948.875806481483</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45948.875806481483</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45948.875806481483</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45948.875806481483</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45948.875806481483</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45948.875806481483</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45948.875806481483</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45948.875806481483</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45948.875806481483</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45948.875806481483</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45948.875806481483</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45948.875806481483</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45948.875806481483</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45948.875806481483</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45948.875806481483</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45948.875806481483</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45948.875806481483</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45948.875806481483</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45948.875806481483</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45948.875806481483</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45948.875806481483</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45948.875806481483</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45948.875806481483</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45948.875806481483</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45948.875806481483</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45948.875806481483</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45948.875806481483</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45948.875806481483</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45948.875806481483</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45948.875806481483</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45948.875806481483</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45948.875806481483</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45948.875806481483</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45948.875806481483</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45948.875806481483</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45948.875806481483</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45948.875806481483</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45948.875806481483</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45948.875806481483</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45948.875806481483</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45948.875806481483</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45948.875806481483</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45948.875806481483</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45948.875806481483</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45948.875806481483</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45948.875806481483</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45948.875806481483</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45948.875806481483</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45948.875806481483</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45948.875806481483</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45948.875806481483</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45948.875806481483</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45948.875806481483</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45948.875806481483</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45948.875806481483</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45948.875806481483</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45948.875806481483</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45948.875806481483</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45948.875806481483</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45948.875806481483</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45948.875806481483</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45948.875806481483</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45948.875806481483</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45948.875806481483</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45948.875806481483</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45948.875806481483</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45948.875806481483</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45948.875806481483</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45948.875806481483</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45948.875806481483</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45948.875806481483</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45948.875806481483</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45948.875806481483</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45948.875806481483</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45948.875806481483</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45948.875806481483</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45948.875806481483</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45948.875806481483</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45948.875806481483</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45948.875806481483</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45948.875806481483</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45948.875806481483</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45948.875806481483</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45948.875806481483</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45948.875806481483</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45948.875806481483</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45948.875806481483</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45948.875806481483</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45948.875806481483</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45948.875806481483</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45948.875806481483</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45948.875806481483</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45948.875806481483</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45948.875806481483</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45948.875806481483</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45948.875806481483</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45948.875806481483</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45948.875806481483</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45948.875806481483</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45948.875806481483</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45948.875806481483</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45948.875806481483</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45948.875806481483</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45948.875806481483</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45948.875806481483</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45948.875806481483</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45948.875806481483</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45948.875806481483</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45948.875806481483</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45948.875806481483</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45948.875806481483</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45948.875806481483</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45948.875806481483</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45948.875806481483</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45948.875806481483</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45948.875806481483</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45948.875806481483</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45948.875806481483</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45948.875806481483</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45948.875806481483</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45948.875806481483</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45948.875806481483</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45948.875806481483</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45948.875806481483</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45948.875806481483</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45948.875806481483</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45948.875806481483</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45948.875806481483</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45948.875806481483</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45948.875806481483</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45948.875806481483</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45948.875806481483</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45948.875806481483</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45948.875806481483</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45948.875806481483</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45948.875806481483</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45948.875806481483</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45948.875806481483</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45948.875806481483</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45948.875806481483</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45948.875806481483</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45948.875806481483</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45948.875806481483</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45948.875806481483</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45948.875806481483</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45948.875806481483</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45948.875806481483</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45948.875806481483</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45948.875806481483</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45948.875806481483</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45948.875806481483</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45948.875806481483</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45948.875806481483</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45948.875806481483</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45948.875806481483</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45948.875806481483</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45948.875806481483</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45948.875806481483</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45948.875806481483</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45948.875806481483</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45948.875806481483</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45948.875806481483</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45948.875806481483</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45948.875806481483</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45948.875806481483</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45948.875806481483</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45948.875806481483</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45948.875806481483</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45948.875806481483</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45948.875806481483</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45948.875806481483</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45948.875806481483</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45948.875806481483</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45948.875806481483</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45948.875806481483</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45948.875806481483</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45948.875806481483</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45948.875806481483</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45948.875806481483</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45948.875806481483</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45948.875806481483</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45948.875806481483</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45948.875806481483</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45948.875806481483</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45948.875806481483</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45948.875806481483</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45948.875806481483</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45948.875806481483</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45948.875806481483</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45948.875806481483</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45948.875806481483</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45948.875806481483</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45948.875806481483</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45948.875806481483</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45948.875806481483</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45948.875806481483</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45948.875806481483</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45948.875806481483</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45948.875806481483</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45948.875806481483</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45948.875806481483</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45948.875806481483</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45948.875806481483</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45948.875806481483</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45948.875806481483</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45948.875806481483</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45948.875806481483</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45948.875806481483</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45948.875806481483</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45948.875806481483</v>
      </c>
      <c r="H321" s="125"/>
      <c r="I321" s="121" t="str">
        <f>IFERROR(VLOOKUP(D321,DB!A:F,6,0),"")</f>
        <v/>
      </c>
      <c r="J321" s="121" t="str">
        <f>IFERROR(VLOOKUP(D321,DB!A:G,7,0),"")</f>
        <v/>
      </c>
      <c r="K321" s="127"/>
      <c r="L321" s="123" t="str">
        <f>IFERROR(VLOOKUP(D321,DB!A:I,9,0),"")</f>
        <v/>
      </c>
    </row>
    <row r="322" spans="1:12" ht="15" customHeight="1">
      <c r="A322" s="128"/>
      <c r="B322" s="128" t="str">
        <f>IFERROR(VLOOKUP(D322,DB!A:K,11,0),"")</f>
        <v/>
      </c>
      <c r="C322" s="129"/>
      <c r="D322" s="130"/>
      <c r="E322" s="131"/>
      <c r="F322" s="132"/>
      <c r="G322" s="133">
        <f ca="1">IFERROR(NOW()-F322,"")</f>
        <v>45948.875806481483</v>
      </c>
      <c r="H322" s="132"/>
      <c r="I322" s="128" t="str">
        <f>IFERROR(VLOOKUP(D322,DB!A:F,6,0),"")</f>
        <v/>
      </c>
      <c r="J322" s="128" t="str">
        <f>IFERROR(VLOOKUP(D322,DB!A:G,7,0),"")</f>
        <v/>
      </c>
      <c r="K322" s="134"/>
      <c r="L322" s="130" t="str">
        <f>IFERROR(VLOOKUP(D322,DB!A:I,9,0),"")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39062</v>
      </c>
      <c r="B2" s="37" t="str">
        <f>IFERROR(VLOOKUP(D2,DB!A:K,11,0),"")</f>
        <v>R5</v>
      </c>
      <c r="C2" s="37">
        <v>3</v>
      </c>
      <c r="D2" s="120" t="s">
        <v>36000</v>
      </c>
      <c r="E2" s="37" t="s">
        <v>38964</v>
      </c>
      <c r="F2" s="38">
        <v>45891.832060185188</v>
      </c>
      <c r="G2" s="151">
        <f ca="1">IFERROR(NOW()-F2,"")</f>
        <v>57.043746296294557</v>
      </c>
      <c r="H2" s="38">
        <v>45891.790393518517</v>
      </c>
      <c r="I2" s="37" t="str">
        <f>IFERROR(VLOOKUP(D2,DB!A:F,6,0),"")</f>
        <v>Generator-SG</v>
      </c>
      <c r="J2" s="37" t="str">
        <f>IFERROR(VLOOKUP(D2,DB!A:G,7,0),"")</f>
        <v>Vandalized</v>
      </c>
      <c r="K2" s="37" t="s">
        <v>39063</v>
      </c>
      <c r="L2" s="37" t="str">
        <f>IFERROR(VLOOKUP(D2,DB!A:I,9,0),"")</f>
        <v>Latis</v>
      </c>
      <c r="M2" s="119"/>
    </row>
    <row r="3" spans="1:13" ht="30.75">
      <c r="A3" s="37" t="s">
        <v>39064</v>
      </c>
      <c r="B3" s="37" t="str">
        <f>IFERROR(VLOOKUP(D3,DB!A:K,11,0),"")</f>
        <v>R5</v>
      </c>
      <c r="C3" s="37">
        <v>1</v>
      </c>
      <c r="D3" s="37" t="s">
        <v>31295</v>
      </c>
      <c r="E3" s="37" t="s">
        <v>39045</v>
      </c>
      <c r="F3" s="38">
        <v>45926.188877314817</v>
      </c>
      <c r="G3" s="151">
        <f t="shared" ref="G3" ca="1" si="0">IFERROR(NOW()-F3,"")</f>
        <v>22.686929166666232</v>
      </c>
      <c r="H3" s="38">
        <v>45926.158159722225</v>
      </c>
      <c r="I3" s="37" t="str">
        <f>IFERROR(VLOOKUP(D3,DB!A:F,6,0),"")</f>
        <v>SCECO</v>
      </c>
      <c r="J3" s="37" t="str">
        <f>IFERROR(VLOOKUP(D3,DB!A:G,7,0),"")</f>
        <v>Good</v>
      </c>
      <c r="K3" s="37" t="s">
        <v>39065</v>
      </c>
      <c r="L3" s="37" t="str">
        <f>IFERROR(VLOOKUP(D3,DB!A:I,9,0),"")</f>
        <v>Latis</v>
      </c>
      <c r="M3" s="119"/>
    </row>
    <row r="4" spans="1:13" ht="30.75">
      <c r="A4" s="37" t="s">
        <v>39066</v>
      </c>
      <c r="B4" s="37" t="str">
        <f>IFERROR(VLOOKUP(D4,DB!A:K,11,0),"")</f>
        <v>R5</v>
      </c>
      <c r="C4" s="37">
        <v>2</v>
      </c>
      <c r="D4" s="37" t="s">
        <v>31159</v>
      </c>
      <c r="E4" s="37" t="s">
        <v>38964</v>
      </c>
      <c r="F4" s="38">
        <v>45944.771574074075</v>
      </c>
      <c r="G4" s="39">
        <f t="shared" ref="G4" ca="1" si="1">IFERROR(NOW()-F4,"")</f>
        <v>4.1042324074078351</v>
      </c>
      <c r="H4" s="38">
        <v>45944.676192129627</v>
      </c>
      <c r="I4" s="37" t="str">
        <f>IFERROR(VLOOKUP(D4,DB!A:F,6,0),"")</f>
        <v>SCECO</v>
      </c>
      <c r="J4" s="37" t="str">
        <f>IFERROR(VLOOKUP(D4,DB!A:G,7,0),"")</f>
        <v>Dead</v>
      </c>
      <c r="K4" s="37" t="s">
        <v>39067</v>
      </c>
      <c r="L4" s="37" t="str">
        <f>IFERROR(VLOOKUP(D4,DB!A:I,9,0),"")</f>
        <v>Latis</v>
      </c>
    </row>
    <row r="5" spans="1:13" ht="45.75">
      <c r="A5" s="164" t="s">
        <v>39068</v>
      </c>
      <c r="B5" s="164" t="str">
        <f>IFERROR(VLOOKUP(D5,DB!A:K,11,0),"")</f>
        <v>R5</v>
      </c>
      <c r="C5" s="164">
        <v>1</v>
      </c>
      <c r="D5" s="164" t="s">
        <v>34747</v>
      </c>
      <c r="E5" s="164" t="s">
        <v>39045</v>
      </c>
      <c r="F5" s="165">
        <v>45948.661111111112</v>
      </c>
      <c r="G5" s="166">
        <f ca="1">IFERROR(NOW()-F5,"")</f>
        <v>0.21469537037046393</v>
      </c>
      <c r="H5" s="165">
        <v>45948.661111111112</v>
      </c>
      <c r="I5" s="164" t="str">
        <f>IFERROR(VLOOKUP(D5,DB!A:F,6,0),"")</f>
        <v>SCECO</v>
      </c>
      <c r="J5" s="164" t="str">
        <f>IFERROR(VLOOKUP(D5,DB!A:G,7,0),"")</f>
        <v>Dead</v>
      </c>
      <c r="K5" s="164" t="s">
        <v>39069</v>
      </c>
      <c r="L5" s="164" t="str">
        <f>IFERROR(VLOOKUP(D5,DB!A:I,9,0),"")</f>
        <v>Latis</v>
      </c>
    </row>
    <row r="6" spans="1:13" ht="15">
      <c r="A6" s="164"/>
      <c r="B6" s="164" t="str">
        <f>IFERROR(VLOOKUP(D6,DB!A:K,11,0),"")</f>
        <v/>
      </c>
      <c r="C6" s="164"/>
      <c r="D6" s="164"/>
      <c r="E6" s="164"/>
      <c r="F6" s="165"/>
      <c r="G6" s="166">
        <f ca="1">IFERROR(NOW()-F6,"")</f>
        <v>45948.875806481483</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45948.875806481483</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45948.875806481483</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45948.875806481483</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45948.875806481483</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45948.875806481483</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45948.875806481483</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45948.875806481483</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45948.875806481483</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45948.875806481483</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45948.875806481483</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45948.875806481483</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45948.875806481483</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45948.875806481483</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45948.875806481483</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45948.875806481483</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45948.875806481483</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45948.875806481483</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45948.875806481483</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45948.875806481483</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45948.875806481483</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45948.875806481483</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45948.875806481483</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45948.875806481483</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45948.875806481483</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45948.875806481483</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45948.875806481483</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45948.875806481483</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45948.875806481483</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45948.875806481483</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45948.875806481483</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45948.875806481483</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45948.875806481483</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45948.875806481483</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45948.875806481483</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45948.875806481483</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45948.875806481483</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45948.875806481483</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45948.875806481483</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45948.875806481483</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45948.875806481483</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45948.875806481483</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45948.875806481483</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45948.875806481483</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45948.875806481483</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45948.875806481483</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45948.875806481483</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45948.875806481483</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45948.875806481483</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45948.875806481483</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45948.875806481483</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45948.875806481483</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45948.875806481483</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45948.875806481483</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45948.875806481483</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45948.875806481483</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45948.875806481483</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45948.875806481483</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45948.875806481483</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45948.875806481483</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45948.875806481483</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45948.875806481483</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45948.875806481483</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45948.875806481483</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45948.875806481483</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45948.875806481483</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45948.875806481483</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45948.875806481483</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45948.875806481483</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45948.875806481483</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45948.875806481483</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45948.875806481483</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45948.875806481483</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45948.875806481483</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45948.875806481483</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45948.875806481483</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45948.875806481483</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45948.875806481483</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45948.875806481483</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45948.875806481483</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45948.875806481483</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45948.875806481483</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45948.875806481483</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45948.875806481483</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45948.875806481483</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45948.875806481483</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45948.875806481483</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45948.875806481483</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45948.875806481483</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45948.875806481483</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45948.875806481483</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45948.875806481483</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45948.875806481483</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45948.875806481483</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45948.875806481483</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45948.875806481483</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45948.875806481483</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45948.875806481483</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45948.875806481483</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45948.875806481483</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45948.875806481483</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45948.875806481483</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45948.875806481483</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45948.875806481483</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45948.875806481483</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45948.875806481483</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45948.875806481483</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45948.875806481483</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45948.875806481483</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45948.875806481483</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45948.875806481483</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45948.875806481483</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45948.875806481483</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45948.875806481483</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45948.875806481483</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45948.875806481483</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45948.875806481483</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45948.875806481483</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45948.875806481483</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45948.875806481483</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45948.875806481483</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45948.875806481483</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45948.875806481483</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45948.875806481483</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45948.875806481483</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45948.875806481483</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45948.875806481483</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45948.875806481483</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45948.875806481483</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45948.875806481483</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45948.875806481483</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45948.875806481483</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45948.875806481483</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45948.875806481483</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45948.875806481483</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45948.875806481483</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45948.875806481483</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45948.875806481483</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45948.875806481483</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45948.875806481483</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45948.875806481483</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45948.875806481483</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45948.875806481483</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45948.875806481483</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45948.875806481483</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45948.875806481483</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45948.875806481483</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45948.875806481483</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45948.875806481483</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45948.875806481483</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45948.875806481483</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45948.875806481483</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45948.875806481483</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45948.875806481483</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45948.875806481483</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45948.875806481483</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45948.875806481483</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45948.875806481483</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45948.875806481483</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45948.875806481483</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45948.875806481483</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45948.875806481483</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45948.875806481483</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45948.875806481483</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45948.875806481483</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45948.875806481483</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45948.875806481483</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45948.875806481483</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45948.875806481483</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45948.875806481483</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45948.875806481483</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45948.875806481483</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45948.875806481483</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45948.875806481483</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45948.875806481483</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45948.875806481483</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45948.875806481483</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45948.875806481483</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45948.875806481483</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45948.875806481483</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45948.875806481483</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45948.875806481483</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45948.875806481483</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45948.875806481483</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45948.875806481483</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45948.875806481483</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45948.875806481483</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45948.875806481483</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45948.875806481483</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45948.875806481483</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45948.875806481483</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45948.875806481483</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45948.875806481483</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45948.875806481483</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45948.875806481483</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45948.875806481483</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45948.875806481483</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45948.875806481483</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45948.875806481483</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45948.875806481483</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45948.875806481483</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45948.875806481483</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45948.875806481483</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45948.875806481483</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45948.875806481483</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45948.875806481483</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45948.875806481483</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45948.875806481483</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45948.875806481483</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45948.875806481483</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45948.875806481483</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45948.875806481483</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45948.875806481483</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45948.875806481483</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45948.875806481483</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45948.875806481483</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45948.875806481483</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45948.875806481483</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45948.875806481483</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45948.875806481483</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45948.875806481483</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45948.875806481483</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45948.875806481483</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45948.875806481483</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45948.875806481483</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45948.875806481483</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45948.875806481483</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45948.875806481483</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45948.875806481483</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45948.875806481483</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45948.875806481483</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45948.875806481483</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45948.875806481483</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45948.875806481483</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45948.875806481483</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45948.875806481483</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45948.875806481483</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45948.875806481483</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45948.875806481483</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45948.875806481483</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45948.875806481483</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45948.875806481483</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45948.875806481483</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45948.875806481483</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45948.875806481483</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45948.875806481483</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45948.875806481483</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45948.875806481483</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45948.875806481483</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45948.875806481483</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45948.875806481483</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45948.875806481483</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45948.875806481483</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45948.875806481483</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45948.875806481483</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45948.875806481483</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45948.875806481483</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45948.875806481483</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45948.875806481483</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45948.875806481483</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45948.875806481483</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45948.875806481483</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45948.875806481483</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45948.875806481483</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45948.875806481483</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45948.875806481483</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45948.875806481483</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45948.875806481483</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45948.875806481483</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45948.875806481483</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45948.875806481483</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45948.875806481483</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45948.875806481483</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45948.875806481483</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45948.875806481483</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45948.875806481483</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45948.875806481483</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45948.875806481483</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45948.875806481483</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45948.875806481483</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45948.875806481483</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45948.875806481483</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45948.875806481483</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45948.875806481483</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45948.875806481483</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45948.875806481483</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45948.875806481483</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45948.875806481483</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45948.875806481483</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45948.875806481483</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45948.875806481483</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45948.875806481483</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45948.875806481483</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45948.875806481483</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45948.875806481483</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45948.875806481483</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45948.875806481483</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45948.875806481483</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45948.875806481483</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45948.875806481483</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45948.875806481483</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45948.875806481483</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45948.875806481483</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45948.875806481483</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45948.875806481483</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45948.875806481483</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45948.875806481483</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45948.875806481483</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45948.875806481483</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45948.875806481483</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45948.875806481483</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45948.875806481483</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45948.875806481483</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45948.875806481483</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45948.875806481483</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45948.875806481483</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45948.875806481483</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45948.875806481483</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45948.875806481483</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45948.875806481483</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45948.875806481483</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45948.875806481483</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45948.875806481483</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45948.875806481483</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45948.875806481483</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45948.875806481483</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45948.875806481483</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45948.875806481483</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45948.875806481483</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45948.875806481483</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45948.875806481483</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45948.875806481483</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45948.875806481483</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45948.875806481483</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45948.875806481483</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45948.875806481483</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45948.875806481483</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45948.875806481483</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45948.875806481483</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45948.875806481483</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45948.875806481483</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45948.875806481483</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45948.875806481483</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45948.875806481483</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45948.875806481483</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45948.875806481483</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45948.875806481483</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45948.875806481483</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45948.875806481483</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45948.875806481483</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45948.875806481483</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45948.875806481483</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45948.875806481483</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45948.875806481483</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45948.875806481483</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45948.875806481483</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45948.875806481483</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45948.875806481483</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45948.875806481483</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45948.875806481483</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45948.875806481483</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45948.875806481483</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45948.875806481483</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45948.875806481483</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45948.875806481483</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45948.875806481483</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45948.875806481483</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45948.875806481483</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45948.875806481483</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45948.875806481483</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45948.875806481483</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45948.875806481483</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45948.875806481483</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45948.875806481483</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45948.875806481483</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45948.875806481483</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45948.875806481483</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45948.875806481483</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45948.875806481483</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45948.875806481483</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45948.875806481483</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45948.875806481483</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45948.875806481483</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45948.875806481483</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45948.875806481483</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45948.875806481483</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45948.875806481483</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45948.875806481483</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45948.875806481483</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45948.875806481483</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45948.875806481483</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45948.875806481483</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45948.875806481483</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45948.875806481483</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45948.875806481483</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45948.875806481483</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45948.875806481483</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45948.875806481483</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45948.875806481483</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45948.875806481483</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45948.875806481483</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45948.875806481483</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45948.875806481483</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45948.875806481483</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45948.875806481483</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45948.875806481483</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45948.875806481483</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45948.875806481483</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45948.875806481483</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45948.875806481483</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45948.875806481483</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45948.875806481483</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45948.875806481483</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45948.875806481483</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45948.875806481483</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45948.875806481483</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45948.875806481483</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45948.875806481483</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45948.875806481483</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45948.875806481483</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45948.875806481483</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45948.875806481483</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45948.875806481483</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45948.875806481483</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45948.875806481483</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45948.875806481483</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45948.875806481483</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45948.875806481483</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45948.875806481483</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45948.875806481483</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45948.875806481483</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45948.875806481483</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45948.875806481483</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45948.875806481483</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45948.875806481483</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45948.875806481483</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45948.875806481483</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45948.875806481483</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45948.875806481483</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45948.875806481483</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45948.875806481483</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45948.875806481483</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45948.875806481483</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45948.875806481483</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45948.875806481483</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45948.875806481483</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45948.875806481483</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45948.875806481483</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45948.875806481483</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45948.875806481483</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45948.875806481483</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45948.875806481483</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45948.875806481483</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45948.875806481483</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45948.875806481483</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45948.875806481483</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45948.875806481483</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45948.875806481483</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45948.875806481483</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45948.875806481483</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45948.875806481483</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45948.875806481483</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45948.875806481483</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45948.875806481483</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45948.875806481483</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45948.875806481483</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45948.875806481483</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45948.875806481483</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45948.875806481483</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45948.875806481483</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45948.875806481483</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45948.875806481483</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45948.875806481483</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45948.875806481483</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45948.875806481483</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45948.875806481483</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45948.875806481483</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45948.875806481483</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45948.875806481483</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45948.875806481483</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45948.875806481483</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45948.875806481483</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45948.875806481483</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45948.875806481483</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45948.875806481483</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45948.875806481483</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45948.875806481483</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45948.875806481483</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45948.875806481483</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45948.875806481483</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45948.875806481483</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45948.875806481483</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45948.875806481483</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45948.875806481483</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45948.875806481483</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45948.875806481483</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45948.875806481483</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45948.875806481483</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45948.875806481483</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45948.875806481483</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45948.875806481483</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45948.875806481483</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45948.875806481483</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45948.875806481483</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45948.875806481483</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45948.875806481483</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45948.875806481483</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45948.875806481483</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45948.875806481483</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45948.875806481483</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45948.875806481483</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45948.875806481483</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45948.875806481483</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45948.875806481483</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45948.875806481483</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45948.875806481483</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45948.875806481483</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45948.875806481483</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45948.875806481483</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45948.875806481483</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45948.875806481483</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45948.875806481483</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45948.875806481483</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45948.875806481483</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45948.875806481483</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45948.875806481483</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45948.875806481483</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45948.875806481483</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45948.875806481483</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45948.875806481483</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45948.875806481483</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45948.875806481483</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45948.875806481483</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45948.875806481483</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45948.875806481483</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45948.875806481483</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45948.875806481483</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45948.875806481483</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45948.875806481483</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45948.875806481483</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45948.875806481483</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45948.875806481483</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45948.875806481483</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45948.875806481483</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45948.875806481483</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45948.875806481483</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45948.875806481483</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45948.875806481483</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45948.875806481483</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45948.875806481483</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45948.875806481483</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45948.875806481483</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45948.875806481483</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45948.875806481483</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45948.875806481483</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45948.875806481483</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45948.875806481483</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45948.875806481483</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39070</v>
      </c>
      <c r="B2" s="143" t="s">
        <v>5398</v>
      </c>
      <c r="C2" s="142">
        <v>1</v>
      </c>
      <c r="D2" s="143" t="s">
        <v>34463</v>
      </c>
      <c r="E2" s="142" t="s">
        <v>39071</v>
      </c>
      <c r="F2" s="144">
        <v>45926.772847222222</v>
      </c>
      <c r="G2" s="145">
        <f ca="1">IFERROR(NOW()-F2,"-")</f>
        <v>22.102959259260388</v>
      </c>
      <c r="H2" s="146">
        <v>45927.449074074102</v>
      </c>
      <c r="I2" s="143" t="str">
        <f>IFERROR(VLOOKUP(D2,DB!A:F,6,0),"")</f>
        <v>SCECO</v>
      </c>
      <c r="J2" s="143" t="str">
        <f>IFERROR(VLOOKUP(D2,DB!A:G,7,0),"")</f>
        <v>Weak</v>
      </c>
      <c r="K2" s="142" t="s">
        <v>39072</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39073</v>
      </c>
      <c r="B3" s="143" t="str">
        <f>IFERROR(VLOOKUP(D3,DB!A:K,11,0),"")</f>
        <v>R6</v>
      </c>
      <c r="C3" s="142">
        <v>1</v>
      </c>
      <c r="D3" s="143" t="s">
        <v>34282</v>
      </c>
      <c r="E3" s="142" t="s">
        <v>38964</v>
      </c>
      <c r="F3" s="146">
        <v>45939.529062499998</v>
      </c>
      <c r="G3" s="145">
        <f ca="1">IFERROR(NOW()-F3,"-")</f>
        <v>9.3467439814849058</v>
      </c>
      <c r="H3" s="146">
        <v>45927.987534722219</v>
      </c>
      <c r="I3" s="143" t="str">
        <f>IFERROR(VLOOKUP(D3,DB!A:F,6,0),"")</f>
        <v>SCECO</v>
      </c>
      <c r="J3" s="143" t="str">
        <f>IFERROR(VLOOKUP(D3,DB!A:G,7,0),"")</f>
        <v>Vandalized</v>
      </c>
      <c r="K3" s="142" t="s">
        <v>39074</v>
      </c>
      <c r="L3" s="143" t="str">
        <f>IFERROR(VLOOKUP(D3,DB!A:I,9,0),"")</f>
        <v>Latis</v>
      </c>
    </row>
    <row r="4" spans="1:16383" ht="31.5" customHeight="1">
      <c r="A4" s="142" t="s">
        <v>39075</v>
      </c>
      <c r="B4" s="142" t="str">
        <f>IFERROR(VLOOKUP(D4,DB!A:K,11,0),"")</f>
        <v>R6</v>
      </c>
      <c r="C4" s="142">
        <v>1</v>
      </c>
      <c r="D4" s="142" t="s">
        <v>34126</v>
      </c>
      <c r="E4" s="142" t="s">
        <v>38964</v>
      </c>
      <c r="F4" s="146">
        <v>45948.797777777778</v>
      </c>
      <c r="G4" s="145">
        <f ca="1">IFERROR(NOW()-F4,"-")</f>
        <v>7.8028703705058433E-2</v>
      </c>
      <c r="H4" s="146">
        <v>45948.797777777778</v>
      </c>
      <c r="I4" s="142" t="str">
        <f>IFERROR(VLOOKUP(D4,DB!A:F,6,0),"")</f>
        <v>SCECO</v>
      </c>
      <c r="J4" s="142" t="str">
        <f>IFERROR(VLOOKUP(D4,DB!A:G,7,0),"")</f>
        <v>Vandalized</v>
      </c>
      <c r="K4" s="142" t="s">
        <v>39076</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06"/>
      <c r="B5" s="105" t="str">
        <f>IFERROR(VLOOKUP(D5,DB!A:K,11,0),"")</f>
        <v/>
      </c>
      <c r="C5" s="107"/>
      <c r="D5" s="105"/>
      <c r="E5" s="108"/>
      <c r="F5" s="109"/>
      <c r="G5" s="78">
        <f ca="1">IFERROR(NOW()-F5,"-")</f>
        <v>45948.875806481483</v>
      </c>
      <c r="H5" s="109"/>
      <c r="I5" s="105" t="str">
        <f>IFERROR(VLOOKUP(D5,DB!A:F,6,0),"")</f>
        <v/>
      </c>
      <c r="J5" s="104" t="str">
        <f>IFERROR(VLOOKUP(D5,DB!A:G,7,0),"")</f>
        <v/>
      </c>
      <c r="K5" s="110"/>
      <c r="L5" s="111" t="str">
        <f>IFERROR(VLOOKUP(D5,DB!A:I,9,0),"")</f>
        <v/>
      </c>
    </row>
    <row r="6" spans="1:16383" ht="31.5" customHeight="1">
      <c r="A6" s="106"/>
      <c r="B6" s="105" t="str">
        <f>IFERROR(VLOOKUP(D6,DB!A:K,11,0),"")</f>
        <v/>
      </c>
      <c r="C6" s="107"/>
      <c r="D6" s="105"/>
      <c r="E6" s="108"/>
      <c r="F6" s="109"/>
      <c r="G6" s="78">
        <f ca="1">IFERROR(NOW()-F6,"-")</f>
        <v>45948.875806481483</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45948.875806481483</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45948.875806481483</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45948.875806481483</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45948.875806481483</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45948.875806481483</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45948.875806481483</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45948.875806481483</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45948.875806481483</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45948.875806481483</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45948.875806481483</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45948.875806481483</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45948.875806481483</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45948.875806481483</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45948.875806481483</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45948.875806481483</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45948.875806481483</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45948.875806481483</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45948.875806481483</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45948.875806481483</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45948.875806481483</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45948.875806481483</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45948.875806481483</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45948.875806481483</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45948.875806481483</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45948.875806481483</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45948.875806481483</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45948.875806481483</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45948.875806481483</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45948.875806481483</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45948.875806481483</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45948.875806481483</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45948.875806481483</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45948.875806481483</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45948.875806481483</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45948.875806481483</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45948.875806481483</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45948.875806481483</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45948.875806481483</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45948.875806481483</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45948.875806481483</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45948.875806481483</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45948.875806481483</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45948.875806481483</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45948.875806481483</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45948.875806481483</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45948.875806481483</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45948.875806481483</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45948.875806481483</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45948.875806481483</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45948.875806481483</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45948.875806481483</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45948.875806481483</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45948.875806481483</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45948.875806481483</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45948.875806481483</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45948.875806481483</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45948.875806481483</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45948.875806481483</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45948.875806481483</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45948.875806481483</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45948.875806481483</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45948.875806481483</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45948.875806481483</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45948.875806481483</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45948.875806481483</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45948.875806481483</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45948.875806481483</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45948.875806481483</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45948.875806481483</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45948.875806481483</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45948.875806481483</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45948.875806481483</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45948.875806481483</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45948.875806481483</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45948.875806481483</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45948.875806481483</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45948.875806481483</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45948.875806481483</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45948.875806481483</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45948.875806481483</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45948.875806481483</v>
      </c>
      <c r="H87" s="109"/>
      <c r="I87" s="105" t="str">
        <f>IFERROR(VLOOKUP(D87,DB!A:F,6,0),"")</f>
        <v/>
      </c>
      <c r="J87" s="104" t="str">
        <f>IFERROR(VLOOKUP(D87,DB!A:G,7,0),"")</f>
        <v/>
      </c>
      <c r="K87" s="110"/>
      <c r="L87" s="111" t="str">
        <f>IFERROR(VLOOKUP(D87,DB!A:I,9,0),"")</f>
        <v/>
      </c>
    </row>
  </sheetData>
  <dataValidations count="2">
    <dataValidation allowBlank="1" showInputMessage="1" showErrorMessage="1" sqref="E1" xr:uid="{380493DB-286A-4683-AF55-C78F04945A49}"/>
    <dataValidation type="list" allowBlank="1" showInputMessage="1" showErrorMessage="1" sqref="E3: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2025-10-18T18:02:57Z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