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59" documentId="13_ncr:1_{F6CB121F-512D-4AA6-A0C1-0FB36C537598}" xr6:coauthVersionLast="47" xr6:coauthVersionMax="47" xr10:uidLastSave="{12FC7416-FAEF-4AE1-B26B-E078ACFBBE1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<sst xmlns="http://schemas.openxmlformats.org/spreadsheetml/2006/main" count="178612" uniqueCount="39084">
  <si>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</si>
  <si>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</si>
  <si>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</si>
  <si>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</si>
  <si>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</si>
  <si>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</si>
  <si>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</si>
  <si>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</si>
  <si>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</si>
  <si>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</si>
  <si>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</si>
  <si>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</si>
  <si>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</si>
  <si>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</si>
  <si>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</si>
  <si>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</si>
  <si>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</si>
  <si>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</si>
  <si>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</si>
  <si>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</si>
  <si>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</si>
  <si>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</si>
  <si>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</si>
  <si>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</si>
  <si>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</si>
  <si>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</si>
  <si>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</si>
  <si>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</si>
  <si>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</si>
  <si>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</si>
  <si>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</si>
  <si>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</si>
  <si>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</si>
  <si>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</si>
  <si>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</si>
  <si>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</si>
  <si>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</si>
  <si>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</si>
  <si>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</si>
  <si>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</si>
  <si>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</si>
  <si>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</si>
  <si>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</si>
  <si>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</si>
  <si>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</si>
  <si>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</si>
  <si>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</si>
  <si>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</si>
  <si>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</si>
  <si>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</si>
  <si>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</si>
  <si>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</si>
  <si>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</si>
  <si>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</si>
  <si>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</si>
  <si>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</si>
  <si>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</si>
  <si>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</si>
  <si>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</si>
  <si>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</si>
  <si>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</si>
  <si>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</si>
  <si>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</si>
  <si>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</si>
  <si>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</si>
  <si>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</si>
  <si>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</si>
  <si>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</si>
  <si>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</si>
  <si>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</si>
  <si>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</si>
  <si>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</si>
  <si>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</si>
  <si>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</si>
  <si>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</si>
  <si>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</si>
  <si>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</si>
  <si>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</si>
  <si>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</si>
  <si>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</si>
  <si>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</si>
  <si>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</si>
  <si>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</si>
  <si>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</si>
  <si>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</si>
  <si>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</si>
  <si>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</si>
  <si>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</si>
  <si>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</si>
  <si>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</si>
  <si>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</si>
  <si>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</si>
  <si>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</si>
  <si>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</si>
  <si>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</si>
  <si>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</si>
  <si>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</si>
  <si>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</si>
  <si>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</si>
  <si>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</si>
  <si>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</si>
  <si>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</si>
  <si>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</si>
  <si>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</si>
  <si>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</si>
  <si>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</si>
  <si>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</si>
  <si>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</si>
  <si>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</si>
  <si>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</si>
  <si>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</si>
  <si>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</si>
  <si>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</si>
  <si>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</si>
  <si>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</si>
  <si>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</si>
  <si>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</si>
  <si>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</si>
  <si>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</si>
  <si>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</si>
  <si>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</si>
  <si>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</si>
  <si>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</si>
  <si>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</si>
  <si>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</si>
  <si>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</si>
  <si>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</si>
  <si>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</si>
  <si>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</si>
  <si>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</si>
  <si>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</si>
  <si>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</si>
  <si>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</si>
  <si>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</si>
  <si>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</si>
  <si>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</si>
  <si>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</si>
  <si>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</si>
  <si>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</si>
  <si>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</si>
  <si>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</si>
  <si>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</si>
  <si>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</si>
  <si>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</si>
  <si>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</si>
  <si>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</si>
  <si>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</si>
  <si>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</si>
  <si>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</si>
  <si>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</si>
  <si>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</si>
  <si>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</si>
  <si>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</si>
  <si>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</si>
  <si>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</si>
  <si>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</si>
  <si>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</si>
  <si>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</si>
  <si>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</si>
  <si>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</si>
  <si>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</si>
  <si>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</si>
  <si>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</si>
  <si>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</si>
  <si>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</si>
  <si>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</si>
  <si>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</si>
  <si>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</si>
  <si>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</si>
  <si>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</si>
  <si>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</si>
  <si>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</si>
  <si>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</si>
  <si>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</si>
  <si>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</si>
  <si>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</si>
  <si>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</si>
  <si>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</si>
  <si>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</si>
  <si>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</si>
  <si>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</si>
  <si>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</si>
  <si>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</si>
  <si>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</si>
  <si>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</si>
  <si>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</si>
  <si>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</si>
  <si>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</si>
  <si>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</si>
  <si>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</si>
  <si>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</si>
  <si>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</si>
  <si>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</si>
  <si>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</si>
  <si>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</si>
  <si>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</si>
  <si>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</si>
  <si>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</si>
  <si>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</si>
  <si>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</si>
  <si>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</si>
  <si>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</si>
  <si>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</si>
  <si>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</si>
  <si>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</si>
  <si>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</si>
  <si>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</si>
  <si>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</si>
  <si>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</si>
  <si>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</si>
  <si>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</si>
  <si>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</si>
  <si>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</si>
  <si>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</si>
  <si>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</si>
  <si>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</si>
  <si>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</si>
  <si>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</si>
  <si>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</si>
  <si>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</si>
  <si>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</si>
  <si>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</si>
  <si>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</si>
  <si>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</si>
  <si>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</si>
  <si>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</si>
  <si>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</si>
  <si>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</si>
  <si>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</si>
  <si>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</si>
  <si>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</si>
  <si>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</si>
  <si>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</si>
  <si>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</si>
  <si>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</si>
  <si>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</si>
  <si>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</si>
  <si>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</si>
  <si>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</si>
  <si>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</si>
  <si>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</si>
  <si>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</si>
  <si>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</si>
  <si>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</si>
  <si>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</si>
  <si>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</si>
  <si>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</si>
  <si>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</si>
  <si>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</si>
  <si>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</si>
  <si>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</si>
  <si>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</si>
  <si>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</si>
  <si>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</si>
  <si>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</si>
  <si>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</si>
  <si>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</si>
  <si>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</si>
  <si>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</si>
  <si>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</si>
  <si>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</si>
  <si>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</si>
  <si>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</si>
  <si>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</si>
  <si>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</si>
  <si>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</si>
  <si>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</si>
  <si>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</si>
  <si>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</si>
  <si>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</si>
  <si>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</si>
  <si>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</si>
  <si>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</si>
  <si>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</si>
  <si>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</si>
  <si>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</si>
  <si>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</si>
  <si>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</si>
  <si>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</si>
  <si>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</si>
  <si>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</si>
  <si>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</si>
  <si>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</si>
  <si>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</si>
  <si>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</si>
  <si>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</si>
  <si>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</si>
  <si>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</si>
  <si>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</si>
  <si>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</si>
  <si>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</si>
  <si>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</si>
  <si>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</si>
  <si>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</si>
  <si>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</si>
  <si>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</si>
  <si>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</si>
  <si>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</si>
  <si>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</si>
  <si>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</si>
  <si>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</si>
  <si>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</si>
  <si>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</si>
  <si>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</si>
  <si>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</si>
  <si>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</si>
  <si>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</si>
  <si>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</si>
  <si>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</si>
  <si>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</si>
  <si>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</si>
  <si>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</si>
  <si>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</si>
  <si>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</si>
  <si>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</si>
  <si>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</si>
  <si>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</si>
  <si>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</si>
  <si>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</si>
  <si>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</si>
  <si>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</si>
  <si>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</si>
  <si>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</si>
  <si>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</si>
  <si>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</si>
  <si>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</si>
  <si>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</si>
  <si>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</si>
  <si>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</si>
  <si>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</si>
  <si>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</si>
  <si>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</si>
  <si>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</si>
  <si>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</si>
  <si>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</si>
  <si>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</si>
  <si>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</si>
  <si>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</si>
  <si>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</si>
  <si>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</si>
  <si>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</si>
  <si>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</si>
  <si>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</si>
  <si>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</si>
  <si>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</si>
  <si>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</si>
  <si>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</si>
  <si>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</si>
  <si>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</si>
  <si>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</si>
  <si>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</si>
  <si>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</si>
  <si>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</si>
  <si>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</si>
  <si>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</si>
  <si>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</si>
  <si>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</si>
  <si>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</si>
  <si>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</si>
  <si>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</si>
  <si>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</si>
  <si>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</si>
  <si>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</si>
  <si>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</si>
  <si>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</si>
  <si>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</si>
  <si>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</si>
  <si>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</si>
  <si>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</si>
  <si>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</si>
  <si>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</si>
  <si>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</si>
  <si>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</si>
  <si>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</si>
  <si>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</si>
  <si>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</si>
  <si>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</si>
  <si>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</si>
  <si>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</si>
  <si>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</si>
  <si>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</si>
  <si>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</si>
  <si>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</si>
  <si>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</si>
  <si>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</si>
  <si>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</si>
  <si>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</si>
  <si>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</si>
  <si>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</si>
  <si>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</si>
  <si>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</si>
  <si>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</si>
  <si>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</si>
  <si>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</si>
  <si>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</si>
  <si>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</si>
  <si>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</si>
  <si>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</si>
  <si>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</si>
  <si>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</si>
  <si>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</si>
  <si>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</si>
  <si>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</si>
  <si>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</si>
  <si>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</si>
  <si>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</si>
  <si>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</si>
  <si>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</si>
  <si>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</si>
  <si>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</si>
  <si>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</si>
  <si>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</si>
  <si>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</si>
  <si>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</si>
  <si>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</si>
  <si>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</si>
  <si>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</si>
  <si>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</si>
  <si>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</si>
  <si>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</si>
  <si>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</si>
  <si>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</si>
  <si>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</si>
  <si>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</si>
  <si>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</si>
  <si>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</si>
  <si>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</si>
  <si>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</si>
  <si>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</si>
  <si>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</si>
  <si>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</si>
  <si>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</si>
  <si>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</si>
  <si>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</si>
  <si>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</si>
  <si>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</si>
  <si>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</si>
  <si>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</si>
  <si>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</si>
  <si>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</si>
  <si>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</si>
  <si>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</si>
  <si>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</si>
  <si>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</si>
  <si>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</si>
  <si>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</si>
  <si>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</si>
  <si>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</si>
  <si>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</si>
  <si>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</si>
  <si>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</si>
  <si>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</si>
  <si>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</si>
  <si>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</si>
  <si>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</si>
  <si>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</si>
  <si>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</si>
  <si>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</si>
  <si>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</si>
  <si>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</si>
  <si>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</si>
  <si>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</si>
  <si>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</si>
  <si>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</si>
  <si>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</si>
  <si>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</si>
  <si>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</si>
  <si>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</si>
  <si>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</si>
  <si>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</si>
  <si>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</si>
  <si>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</si>
  <si>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</si>
  <si>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</si>
  <si>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</si>
  <si>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</si>
  <si>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</si>
  <si>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</si>
  <si>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</si>
  <si>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</si>
  <si>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</si>
  <si>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</si>
  <si>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</si>
  <si>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</si>
  <si>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</si>
  <si>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</si>
  <si>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</si>
  <si>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</si>
  <si>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</si>
  <si>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</si>
  <si>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</si>
  <si>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</si>
  <si>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</si>
  <si>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</si>
  <si>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</si>
  <si>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</si>
  <si>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</si>
  <si>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</si>
  <si>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</si>
  <si>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</si>
  <si>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</si>
  <si>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</si>
  <si>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</si>
  <si>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</si>
  <si>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</si>
  <si>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</si>
  <si>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</si>
  <si>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</si>
  <si>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</si>
  <si>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</si>
  <si>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</si>
  <si>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</si>
  <si>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</si>
  <si>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</si>
  <si>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</si>
  <si>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</si>
  <si>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</si>
  <si>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</si>
  <si>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</si>
  <si>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</si>
  <si>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</si>
  <si>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</si>
  <si>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</si>
  <si>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</si>
  <si>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</si>
  <si>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</si>
  <si>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</si>
  <si>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</si>
  <si>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</si>
  <si>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</si>
  <si>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</si>
  <si>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</si>
  <si>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</si>
  <si>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</si>
  <si>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</si>
  <si>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</si>
  <si>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</si>
  <si>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</si>
  <si>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</si>
  <si>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</si>
  <si>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</si>
  <si>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</si>
  <si>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</si>
  <si>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</si>
  <si>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</si>
  <si>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</si>
  <si>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</si>
  <si>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</si>
  <si>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</si>
  <si>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</si>
  <si>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</si>
  <si>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</si>
  <si>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</si>
  <si>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</si>
  <si>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</si>
  <si>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</si>
  <si>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</si>
  <si>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</si>
  <si>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</si>
  <si>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</si>
  <si>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</si>
  <si>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</si>
  <si>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</si>
  <si>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</si>
  <si>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</si>
  <si>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</si>
  <si>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</si>
  <si>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</si>
  <si>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</si>
  <si>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</si>
  <si>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</si>
  <si>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</si>
  <si>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</si>
  <si>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</si>
  <si>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</si>
  <si>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</si>
  <si>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</si>
  <si>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</si>
  <si>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</si>
  <si>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</si>
  <si>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</si>
  <si>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</si>
  <si>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</si>
  <si>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</si>
  <si>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</si>
  <si>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</si>
  <si>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</si>
  <si>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</si>
  <si>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</si>
  <si>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</si>
  <si>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</si>
  <si>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</si>
  <si>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</si>
  <si>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</si>
  <si>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</si>
  <si>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</si>
  <si>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</si>
  <si>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</si>
  <si>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</si>
  <si>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</si>
  <si>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</si>
  <si>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</si>
  <si>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</si>
  <si>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</si>
  <si>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</si>
  <si>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</si>
  <si>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</si>
  <si>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</si>
  <si>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</si>
  <si>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</si>
  <si>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</si>
  <si>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</si>
  <si>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</si>
  <si>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</si>
  <si>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</si>
  <si>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</si>
  <si>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</si>
  <si>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</si>
  <si>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</si>
  <si>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</si>
  <si>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</si>
  <si>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</si>
  <si>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</si>
  <si>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</si>
  <si>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</si>
  <si>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</si>
  <si>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</si>
  <si>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</si>
  <si>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</si>
  <si>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</si>
  <si>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</si>
  <si>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</si>
  <si>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</si>
  <si>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</si>
  <si>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</si>
  <si>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</si>
  <si>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</si>
  <si>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</si>
  <si>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</si>
  <si>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</si>
  <si>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</si>
  <si>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</si>
  <si>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</si>
  <si>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</si>
  <si>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</si>
  <si>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</si>
  <si>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</si>
  <si>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</si>
  <si>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</si>
  <si>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</si>
  <si>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</si>
  <si>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</si>
  <si>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</si>
  <si>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</si>
  <si>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</si>
  <si>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</si>
  <si>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</si>
  <si>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</si>
  <si>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</si>
  <si>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</si>
  <si>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</si>
  <si>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</si>
  <si>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</si>
  <si>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</si>
  <si>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</si>
  <si>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</si>
  <si>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</si>
  <si>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</si>
  <si>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</si>
  <si>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</si>
  <si>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</si>
  <si>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</si>
  <si>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</si>
  <si>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</si>
  <si>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</si>
  <si>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</si>
  <si>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</si>
  <si>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</si>
  <si>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</si>
  <si>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</si>
  <si>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</si>
  <si>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</si>
  <si>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</si>
  <si>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</si>
  <si>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</si>
  <si>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</si>
  <si>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</si>
  <si>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</si>
  <si>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</si>
  <si>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</si>
  <si>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</si>
  <si>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</si>
  <si>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</si>
  <si>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</si>
  <si>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</si>
  <si>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</si>
  <si>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</si>
  <si>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</si>
  <si>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</si>
  <si>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</si>
  <si>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</si>
  <si>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</si>
  <si>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</si>
  <si>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</si>
  <si>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</si>
  <si>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</si>
  <si>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</si>
  <si>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</si>
  <si>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</si>
  <si>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</si>
  <si>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</si>
  <si>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</si>
  <si>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</si>
  <si>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</si>
  <si>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</si>
  <si>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</si>
  <si>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</si>
  <si>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</si>
  <si>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</si>
  <si>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</si>
  <si>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</si>
  <si>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</si>
  <si>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</si>
  <si>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</si>
  <si>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</si>
  <si>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</si>
  <si>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</si>
  <si>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</si>
  <si>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</si>
  <si>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</si>
  <si>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</si>
  <si>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</si>
  <si>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</si>
  <si>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</si>
  <si>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</si>
  <si>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</si>
  <si>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</si>
  <si>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</si>
  <si>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</si>
  <si>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</si>
  <si>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</si>
  <si>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</si>
  <si>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</si>
  <si>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</si>
  <si>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</si>
  <si>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</si>
  <si>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</si>
  <si>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</si>
  <si>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</si>
  <si>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</si>
  <si>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</si>
  <si>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</si>
  <si>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</si>
  <si>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</si>
  <si>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</si>
  <si>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</si>
  <si>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</si>
  <si>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</si>
  <si>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</si>
  <si>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</si>
  <si>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</si>
  <si>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</si>
  <si>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</si>
  <si>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</si>
  <si>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</si>
  <si>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</si>
  <si>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</si>
  <si>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</si>
  <si>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</si>
  <si>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</si>
  <si>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</si>
  <si>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</si>
  <si>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</si>
  <si>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</si>
  <si>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</si>
  <si>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</si>
  <si>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</si>
  <si>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</si>
  <si>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</si>
  <si>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</si>
  <si>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</si>
  <si>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</si>
  <si>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</si>
  <si>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</si>
  <si>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</si>
  <si>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</si>
  <si>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</si>
  <si>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</si>
  <si>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</si>
  <si>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</si>
  <si>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</si>
  <si>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</si>
  <si>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</si>
  <si>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</si>
  <si>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</si>
  <si>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</si>
  <si>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</si>
  <si>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</si>
  <si>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</si>
  <si>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</si>
  <si>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</si>
  <si>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</si>
  <si>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</si>
  <si>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</si>
  <si>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</si>
  <si>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</si>
  <si>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</si>
  <si>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</si>
  <si>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</si>
  <si>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</si>
  <si>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</si>
  <si>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</si>
  <si>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</si>
  <si>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</si>
  <si>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</si>
  <si>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</si>
  <si>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</si>
  <si>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</si>
  <si>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</si>
  <si>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</si>
  <si>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</si>
  <si>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</si>
  <si>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</si>
  <si>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</si>
  <si>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</si>
  <si>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</si>
  <si>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</si>
  <si>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</si>
  <si>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</si>
  <si>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</si>
  <si>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</si>
  <si>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</si>
  <si>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</si>
  <si>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</si>
  <si>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</si>
  <si>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</si>
  <si>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</si>
  <si>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</si>
  <si>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</si>
  <si>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</si>
  <si>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</si>
  <si>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</si>
  <si>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</si>
  <si>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</si>
  <si>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</si>
  <si>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</si>
  <si>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</si>
  <si>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</si>
  <si>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</si>
  <si>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</si>
  <si>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</si>
  <si>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</si>
  <si>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</si>
  <si>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</si>
  <si>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</si>
  <si>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</si>
  <si>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</si>
  <si>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</si>
  <si>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</si>
  <si>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</si>
  <si>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</si>
  <si>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</si>
  <si>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</si>
  <si>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</si>
  <si>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</si>
  <si>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</si>
  <si>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</si>
  <si>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</si>
  <si>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</si>
  <si>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</si>
  <si>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</si>
  <si>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</si>
  <si>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</si>
  <si>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</si>
  <si>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</si>
  <si>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</si>
  <si>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</si>
  <si>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</si>
  <si>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</si>
  <si>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</si>
  <si>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</si>
  <si>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</si>
  <si>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</si>
  <si>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</si>
  <si>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</si>
  <si>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</si>
  <si>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</si>
  <si>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</si>
  <si>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</si>
  <si>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</si>
  <si>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</si>
  <si>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</si>
  <si>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</si>
  <si>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</si>
  <si>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</si>
  <si>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</si>
  <si>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</si>
  <si>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</si>
  <si>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</si>
  <si>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</si>
  <si>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</si>
  <si>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</si>
  <si>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</si>
  <si>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</si>
  <si>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</si>
  <si>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</si>
  <si>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</si>
  <si>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</si>
  <si>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</si>
  <si>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</si>
  <si>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</si>
  <si>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</si>
  <si>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</si>
  <si>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</si>
  <si>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</si>
  <si>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</si>
  <si>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</si>
  <si>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</si>
  <si>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</si>
  <si>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</si>
  <si>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</si>
  <si>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</si>
  <si>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</si>
  <si>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</si>
  <si>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</si>
  <si>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</si>
  <si>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</si>
  <si>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</si>
  <si>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</si>
  <si>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</si>
  <si>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</si>
  <si>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</si>
  <si>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</si>
  <si>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</si>
  <si>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</si>
  <si>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</si>
  <si>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</si>
  <si>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</si>
  <si>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</si>
  <si>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</si>
  <si>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</si>
  <si>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</si>
  <si>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</si>
  <si>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</si>
  <si>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</si>
  <si>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</si>
  <si>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</si>
  <si>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</si>
  <si>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</si>
  <si>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</si>
  <si>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</si>
  <si>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</si>
  <si>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</si>
  <si>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</si>
  <si>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</si>
  <si>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</si>
  <si>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</si>
  <si>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</si>
  <si>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</si>
  <si>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</si>
  <si>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</si>
  <si>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</si>
  <si>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</si>
  <si>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</si>
  <si>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</si>
  <si>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</si>
  <si>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</si>
  <si>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</si>
  <si>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</si>
  <si>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</si>
  <si>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</si>
  <si>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</si>
  <si>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</si>
  <si>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</si>
  <si>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</si>
  <si>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</si>
  <si>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</si>
  <si>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</si>
  <si>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</si>
  <si>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</si>
  <si>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</si>
  <si>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</si>
  <si>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</si>
  <si>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</si>
  <si>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</si>
  <si>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</si>
  <si>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</si>
  <si>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</si>
  <si>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</si>
  <si>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</si>
  <si>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</si>
  <si>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</si>
  <si>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</si>
  <si>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</si>
  <si>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</si>
  <si>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</si>
  <si>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</si>
  <si>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</si>
  <si>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</si>
  <si>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</si>
  <si>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</si>
  <si>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</si>
  <si>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</si>
  <si>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</si>
  <si>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</si>
  <si>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</si>
  <si>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</si>
  <si>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</si>
  <si>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</si>
  <si>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</si>
  <si>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</si>
  <si>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</si>
  <si>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</si>
  <si>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</si>
  <si>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</si>
  <si>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</si>
  <si>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</si>
  <si>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</si>
  <si>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</si>
  <si>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</si>
  <si>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</si>
  <si>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</si>
  <si>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</si>
  <si>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</si>
  <si>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</si>
  <si>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</si>
  <si>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</si>
  <si>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</si>
  <si>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</si>
  <si>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</si>
  <si>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</si>
  <si>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</si>
  <si>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</si>
  <si>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</si>
  <si>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</si>
  <si>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</si>
  <si>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</si>
  <si>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</si>
  <si>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</si>
  <si>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</si>
  <si>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</si>
  <si>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</si>
  <si>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</si>
  <si>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</si>
  <si>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</si>
  <si>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</si>
  <si>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</si>
  <si>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</si>
  <si>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</si>
  <si>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</si>
  <si>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</si>
  <si>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</si>
  <si>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</si>
  <si>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</si>
  <si>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</si>
  <si>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</si>
  <si>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</si>
  <si>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</si>
  <si>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</si>
  <si>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</si>
  <si>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</si>
  <si>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</si>
  <si>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</si>
  <si>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</si>
  <si>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</si>
  <si>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</si>
  <si>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</si>
  <si>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</si>
  <si>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</si>
  <si>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</si>
  <si>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</si>
  <si>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</si>
  <si>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</si>
  <si>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</si>
  <si>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</si>
  <si>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</si>
  <si>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</si>
  <si>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</si>
  <si>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</si>
  <si>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</si>
  <si>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</si>
  <si>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</si>
  <si>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</si>
  <si>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</si>
  <si>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</si>
  <si>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</si>
  <si>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</si>
  <si>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</si>
  <si>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</si>
  <si>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</si>
  <si>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</si>
  <si>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</si>
  <si>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</si>
  <si>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</si>
  <si>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</si>
  <si>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</si>
  <si>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</si>
  <si>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</si>
  <si>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</si>
  <si>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</si>
  <si>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</si>
  <si>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</si>
  <si>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</si>
  <si>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</si>
  <si>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</si>
  <si>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</si>
  <si>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</si>
  <si>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</si>
  <si>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</si>
  <si>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</si>
  <si>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</si>
  <si>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</si>
  <si>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</si>
  <si>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</si>
  <si>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</si>
  <si>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</si>
  <si>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</si>
  <si>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</si>
  <si>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</si>
  <si>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</si>
  <si>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</si>
  <si>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</si>
  <si>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</si>
  <si>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</si>
  <si>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</si>
  <si>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</si>
  <si>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</si>
  <si>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</si>
  <si>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</si>
  <si>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</si>
  <si>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</si>
  <si>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</si>
  <si>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</si>
  <si>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</si>
  <si>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</si>
  <si>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</si>
  <si>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</si>
  <si>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</si>
  <si>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</si>
  <si>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</si>
  <si>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</si>
  <si>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</si>
  <si>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</si>
  <si>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</si>
  <si>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</si>
  <si>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</si>
  <si>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</si>
  <si>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</si>
  <si>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</si>
  <si>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</si>
  <si>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</si>
  <si>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</si>
  <si>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</si>
  <si>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</si>
  <si>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</si>
  <si>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</si>
  <si>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</si>
  <si>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</si>
  <si>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</si>
  <si>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</si>
  <si>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</si>
  <si>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</si>
  <si>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</si>
  <si>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</si>
  <si>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</si>
  <si>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</si>
  <si>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</si>
  <si>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</si>
  <si>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</si>
  <si>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</si>
  <si>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</si>
  <si>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</si>
  <si>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</si>
  <si>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</si>
  <si>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</si>
  <si>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</si>
  <si>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</si>
  <si>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</si>
  <si>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</si>
  <si>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</si>
  <si>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</si>
  <si>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</si>
  <si>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</si>
  <si>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</si>
  <si>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</si>
  <si>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</si>
  <si>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</si>
  <si>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</si>
  <si>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</si>
  <si>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</si>
  <si>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</si>
  <si>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</si>
  <si>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</si>
  <si>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</si>
  <si>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</si>
  <si>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</si>
  <si>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</si>
  <si>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</si>
  <si>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</si>
  <si>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</si>
  <si>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</si>
  <si>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</si>
  <si>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</si>
  <si>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</si>
  <si>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</si>
  <si>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</si>
  <si>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</si>
  <si>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</si>
  <si>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</si>
  <si>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</si>
  <si>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</si>
  <si>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</si>
  <si>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</si>
  <si>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</si>
  <si>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</si>
  <si>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</si>
  <si>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</si>
  <si>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</si>
  <si>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</si>
  <si>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</si>
  <si>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</si>
  <si>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</si>
  <si>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</si>
  <si>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</si>
  <si>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</si>
  <si>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</si>
  <si>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</si>
  <si>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</si>
  <si>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</si>
  <si>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</si>
  <si>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</si>
  <si>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</si>
  <si>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</si>
  <si>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</si>
  <si>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</si>
  <si>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</si>
  <si>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</si>
  <si>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</si>
  <si>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</si>
  <si>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</si>
  <si>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</si>
  <si>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</si>
  <si>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</si>
  <si>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</si>
  <si>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</si>
  <si>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</si>
  <si>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</si>
  <si>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</si>
  <si>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</si>
  <si>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</si>
  <si>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</si>
  <si>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</si>
  <si>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</si>
  <si>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</si>
  <si>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</si>
  <si>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</si>
  <si>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</si>
  <si>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</si>
  <si>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</si>
  <si>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</si>
  <si>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</si>
  <si>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</si>
  <si>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</si>
  <si>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</si>
  <si>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</si>
  <si>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</si>
  <si>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</si>
  <si>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</si>
  <si>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</si>
  <si>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</si>
  <si>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</si>
  <si>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</si>
  <si>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</si>
  <si>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</si>
  <si>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</si>
  <si>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</si>
  <si>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</si>
  <si>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</si>
  <si>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</si>
  <si>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</si>
  <si>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</si>
  <si>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</si>
  <si>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</si>
  <si>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</si>
  <si>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</si>
  <si>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</si>
  <si>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</si>
  <si>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</si>
  <si>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</si>
  <si>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</si>
  <si>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</si>
  <si>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</si>
  <si>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</si>
  <si>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</si>
  <si>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</si>
  <si>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</si>
  <si>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</si>
  <si>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</si>
  <si>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</si>
  <si>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</si>
  <si>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</si>
  <si>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</si>
  <si>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</si>
  <si>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</si>
  <si>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</si>
  <si>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</si>
  <si>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</si>
  <si>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</si>
  <si>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</si>
  <si>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</si>
  <si>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</si>
  <si>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</si>
  <si>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</si>
  <si>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</si>
  <si>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</si>
  <si>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</si>
  <si>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</si>
  <si>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</si>
  <si>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</si>
  <si>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</si>
  <si>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</si>
  <si>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</si>
  <si>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</si>
  <si>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</si>
  <si>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</si>
  <si>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</si>
  <si>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</si>
  <si>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</si>
  <si>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</si>
  <si>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</si>
  <si>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</si>
  <si>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</si>
  <si>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</si>
  <si>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</si>
  <si>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</si>
  <si>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</si>
  <si>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</si>
  <si>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</si>
  <si>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</si>
  <si>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</si>
  <si>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</si>
  <si>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</si>
  <si>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</si>
  <si>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</si>
  <si>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</si>
  <si>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</si>
  <si>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</si>
  <si>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</si>
  <si>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</si>
  <si>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</si>
  <si>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</si>
  <si>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</si>
  <si>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</si>
  <si>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</si>
  <si>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</si>
  <si>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</si>
  <si>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</si>
  <si>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</si>
  <si>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</si>
  <si>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</si>
  <si>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</si>
  <si>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</si>
  <si>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</si>
  <si>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</si>
  <si>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</si>
  <si>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</si>
  <si>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</si>
  <si>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</si>
  <si>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</si>
  <si>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</si>
  <si>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</si>
  <si>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</si>
  <si>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</si>
  <si>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</si>
  <si>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</si>
  <si>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</si>
  <si>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</si>
  <si>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</si>
  <si>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</si>
  <si>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</si>
  <si>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</si>
  <si>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</si>
  <si>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</si>
  <si>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</si>
  <si>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</si>
  <si>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</si>
  <si>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</si>
  <si>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</si>
  <si>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</si>
  <si>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</si>
  <si>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</si>
  <si>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</si>
  <si>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</si>
  <si>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</si>
  <si>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</si>
  <si>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</si>
  <si>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</si>
  <si>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</si>
  <si>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</si>
  <si>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</si>
  <si>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</si>
  <si>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</si>
  <si>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</si>
  <si>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</si>
  <si>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</si>
  <si>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</si>
  <si>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</si>
  <si>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</si>
  <si>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</si>
  <si>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</si>
  <si>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</si>
  <si>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</si>
  <si>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</si>
  <si>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</si>
  <si>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</si>
  <si>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</si>
  <si>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</si>
  <si>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</si>
  <si>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</si>
  <si>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</si>
  <si>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</si>
  <si>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</si>
  <si>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</si>
  <si>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</si>
  <si>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</si>
  <si>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</si>
  <si>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</si>
  <si>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</si>
  <si>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</si>
  <si>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</si>
  <si>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</si>
  <si>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</si>
  <si>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</si>
  <si>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</si>
  <si>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</si>
  <si>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</si>
  <si>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</si>
  <si>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</si>
  <si>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</si>
  <si>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</si>
  <si>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</si>
  <si>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</si>
  <si>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</si>
  <si>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</si>
  <si>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</si>
  <si>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</si>
  <si>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</si>
  <si>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</si>
  <si>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</si>
  <si>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</si>
  <si>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</si>
  <si>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</si>
  <si>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</si>
  <si>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</si>
  <si>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</si>
  <si>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</si>
  <si>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</si>
  <si>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</si>
  <si>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</si>
  <si>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</si>
  <si>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</si>
  <si>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</si>
  <si>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</si>
  <si>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</si>
  <si>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</si>
  <si>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</si>
  <si>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</si>
  <si>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</si>
  <si>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</si>
  <si>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</si>
  <si>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</si>
  <si>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</si>
  <si>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</si>
  <si>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</si>
  <si>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</si>
  <si>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</si>
  <si>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</si>
  <si>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</si>
  <si>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</si>
  <si>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</si>
  <si>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</si>
  <si>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</si>
  <si>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</si>
  <si>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</si>
  <si>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</si>
  <si>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</si>
  <si>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</si>
  <si>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</si>
  <si>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</si>
  <si>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</si>
  <si>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</si>
  <si>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</si>
  <si>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</si>
  <si>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</si>
  <si>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</si>
  <si>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</si>
  <si>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</si>
  <si>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</si>
  <si>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</si>
  <si>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</si>
  <si>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</si>
  <si>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</si>
  <si>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</si>
  <si>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</si>
  <si>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</si>
  <si>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</si>
  <si>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</si>
  <si>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</si>
  <si>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</si>
  <si>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</si>
  <si>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</si>
  <si>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</si>
  <si>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</si>
  <si>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</si>
  <si>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</si>
  <si>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</si>
  <si>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</si>
  <si>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</si>
  <si>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</si>
  <si>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</si>
  <si>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</si>
  <si>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</si>
  <si>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</si>
  <si>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</si>
  <si>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</si>
  <si>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</si>
  <si>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</si>
  <si>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</si>
  <si>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</si>
  <si>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</si>
  <si>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</si>
  <si>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</si>
  <si>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</si>
  <si>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</si>
  <si>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</si>
  <si>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</si>
  <si>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</si>
  <si>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</si>
  <si>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</si>
  <si>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</si>
  <si>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</si>
  <si>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</si>
  <si>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</si>
  <si>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</si>
  <si>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</si>
  <si>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</si>
  <si>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</si>
  <si>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</si>
  <si>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</si>
  <si>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</si>
  <si>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</si>
  <si>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</si>
  <si>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</si>
  <si>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</si>
  <si>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</si>
  <si>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</si>
  <si>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</si>
  <si>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</si>
  <si>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</si>
  <si>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</si>
  <si>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</si>
  <si>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</si>
  <si>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</si>
  <si>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</si>
  <si>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</si>
  <si>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</si>
  <si>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</si>
  <si>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</si>
  <si>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</si>
  <si>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</si>
  <si>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</si>
  <si>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</si>
  <si>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</si>
  <si>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</si>
  <si>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</si>
  <si>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</si>
  <si>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</si>
  <si>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</si>
  <si>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</si>
  <si>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</si>
  <si>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</si>
  <si>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</si>
  <si>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</si>
  <si>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</si>
  <si>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</si>
  <si>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</si>
  <si>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</si>
  <si>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</si>
  <si>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</si>
  <si>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</si>
  <si>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</si>
  <si>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</si>
  <si>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</si>
  <si>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</si>
  <si>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</si>
  <si>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</si>
  <si>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</si>
  <si>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</si>
  <si>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</si>
  <si>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</si>
  <si>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</si>
  <si>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</si>
  <si>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</si>
  <si>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</si>
  <si>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</si>
  <si>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</si>
  <si>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</si>
  <si>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</si>
  <si>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</si>
  <si>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</si>
  <si>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</si>
  <si>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</si>
  <si>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</si>
  <si>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</si>
  <si>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</si>
  <si>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</si>
  <si>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</si>
  <si>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</si>
  <si>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</si>
  <si>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</si>
  <si>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</si>
  <si>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</si>
  <si>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</si>
  <si>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</si>
  <si>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</si>
  <si>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</si>
  <si>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</si>
  <si>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</si>
  <si>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</si>
  <si>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</si>
  <si>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</si>
  <si>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</si>
  <si>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</si>
  <si>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</si>
  <si>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</si>
  <si>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</si>
  <si>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</si>
  <si>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</si>
  <si>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</si>
  <si>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</si>
  <si>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</si>
  <si>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</si>
  <si>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</si>
  <si>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</si>
  <si>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</si>
  <si>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</si>
  <si>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</si>
  <si>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</si>
  <si>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</si>
  <si>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</si>
  <si>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</si>
  <si>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</si>
  <si>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</si>
  <si>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</si>
  <si>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</si>
  <si>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</si>
  <si>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</si>
  <si>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</si>
  <si>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</si>
  <si>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</si>
  <si>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</si>
  <si>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</si>
  <si>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</si>
  <si>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</si>
  <si>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</si>
  <si>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</si>
  <si>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</si>
  <si>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</si>
  <si>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</si>
  <si>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</si>
  <si>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</si>
  <si>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</si>
  <si>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</si>
  <si>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</si>
  <si>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</si>
  <si>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</si>
  <si>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</si>
  <si>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</si>
  <si>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</si>
  <si>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</si>
  <si>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</si>
  <si>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</si>
  <si>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</si>
  <si>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</si>
  <si>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</si>
  <si>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</si>
  <si>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</si>
  <si>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</si>
  <si>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</si>
  <si>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</si>
  <si>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</si>
  <si>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</si>
  <si>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</si>
  <si>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</si>
  <si>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</si>
  <si>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</si>
  <si>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</si>
  <si>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</si>
  <si>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</si>
  <si>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</si>
  <si>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</si>
  <si>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</si>
  <si>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</si>
  <si>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</si>
  <si>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</si>
  <si>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</si>
  <si>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</si>
  <si>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</si>
  <si>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</si>
  <si>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</si>
  <si>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</si>
  <si>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</si>
  <si>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</si>
  <si>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</si>
  <si>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</si>
  <si>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</si>
  <si>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</si>
  <si>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</si>
  <si>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</si>
  <si>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</si>
  <si>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</si>
  <si>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</si>
  <si>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</si>
  <si>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</si>
  <si>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</si>
  <si>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</si>
  <si>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</si>
  <si>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</si>
  <si>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</si>
  <si>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</si>
  <si>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</si>
  <si>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</si>
  <si>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</si>
  <si>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</si>
  <si>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</si>
  <si>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</si>
  <si>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</si>
  <si>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</si>
  <si>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</si>
  <si>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</si>
  <si>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</si>
  <si>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</si>
  <si>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</si>
  <si>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</si>
  <si>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</si>
  <si>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</si>
  <si>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</si>
  <si>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</si>
  <si>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</si>
  <si>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</si>
  <si>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</si>
  <si>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</si>
  <si>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</si>
  <si>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</si>
  <si>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</si>
  <si>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</si>
  <si>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</si>
  <si>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</si>
  <si>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</si>
  <si>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</si>
  <si>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</si>
  <si>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</si>
  <si>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</si>
  <si>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</si>
  <si>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</si>
  <si>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</si>
  <si>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</si>
  <si>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</si>
  <si>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</si>
  <si>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</si>
  <si>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</si>
  <si>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</si>
  <si>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</si>
  <si>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</si>
  <si>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</si>
  <si>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</si>
  <si>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</si>
  <si>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</si>
  <si>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</si>
  <si>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</si>
  <si>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</si>
  <si>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</si>
  <si>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</si>
  <si>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</si>
  <si>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</si>
  <si>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</si>
  <si>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</si>
  <si>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</si>
  <si>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</si>
  <si>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</si>
  <si>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</si>
  <si>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</si>
  <si>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</si>
  <si>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</si>
  <si>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</si>
  <si>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</si>
  <si>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</si>
  <si>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</si>
  <si>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</si>
  <si>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</si>
  <si>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</si>
  <si>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</si>
  <si>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</si>
  <si>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</si>
  <si>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</si>
  <si>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</si>
  <si>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</si>
  <si>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</si>
  <si>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</si>
  <si>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</si>
  <si>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</si>
  <si>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</si>
  <si>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</si>
  <si>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</si>
  <si>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</si>
  <si>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</si>
  <si>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</si>
  <si>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</si>
  <si>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</si>
  <si>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</si>
  <si>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</si>
  <si>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</si>
  <si>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</si>
  <si>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</si>
  <si>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</si>
  <si>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</si>
  <si>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</si>
  <si>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</si>
  <si>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</si>
  <si>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</si>
  <si>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</si>
  <si>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</si>
  <si>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</si>
  <si>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</si>
  <si>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</si>
  <si>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</si>
  <si>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</si>
  <si>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</si>
  <si>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</si>
  <si>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</si>
  <si>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</si>
  <si>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</si>
  <si>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</si>
  <si>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</si>
  <si>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</si>
  <si>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</si>
  <si>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</si>
  <si>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</si>
  <si>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</si>
  <si>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</si>
  <si>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</si>
  <si>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</si>
  <si>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</si>
  <si>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</si>
  <si>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</si>
  <si>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</si>
  <si>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</si>
  <si>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</si>
  <si>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</si>
  <si>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</si>
  <si>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</si>
  <si>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</si>
  <si>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</si>
  <si>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</si>
  <si>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</si>
  <si>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</si>
  <si>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</si>
  <si>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</si>
  <si>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</si>
  <si>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</si>
  <si>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</si>
  <si>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</si>
  <si>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</si>
  <si>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</si>
  <si>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</si>
  <si>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</si>
  <si>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</si>
  <si>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</si>
  <si>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</si>
  <si>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</si>
  <si>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</si>
  <si>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</si>
  <si>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</si>
  <si>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</si>
  <si>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</si>
  <si>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</si>
  <si>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</si>
  <si>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</si>
  <si>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</si>
  <si>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</si>
  <si>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</si>
  <si>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</si>
  <si>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</si>
  <si>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</si>
  <si>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</si>
  <si>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</si>
  <si>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</si>
  <si>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</si>
  <si>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</si>
  <si>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</si>
  <si>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</si>
  <si>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</si>
  <si>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</si>
  <si>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</si>
  <si>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</si>
  <si>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</si>
  <si>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</si>
  <si>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</si>
  <si>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</si>
  <si>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</si>
  <si>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</si>
  <si>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</si>
  <si>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</si>
  <si>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</si>
  <si>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</si>
  <si>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</si>
  <si>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</si>
  <si>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</si>
  <si>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</si>
  <si>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</si>
  <si>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</si>
  <si>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</si>
  <si>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</si>
  <si>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</si>
  <si>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</si>
  <si>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</si>
  <si>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</si>
  <si>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</si>
  <si>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</si>
  <si>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</si>
  <si>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</si>
  <si>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</si>
  <si>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</si>
  <si>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</si>
  <si>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</si>
  <si>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</si>
  <si>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</si>
  <si>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</si>
  <si>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</si>
  <si>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</si>
  <si>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</si>
  <si>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</si>
  <si>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</si>
  <si>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</si>
  <si>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</si>
  <si>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</si>
  <si>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</si>
  <si>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</si>
  <si>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</si>
  <si>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</si>
  <si>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</si>
  <si>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</si>
  <si>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</si>
  <si>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</si>
  <si>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</si>
  <si>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</si>
  <si>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</si>
  <si>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</si>
  <si>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</si>
  <si>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</si>
  <si>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</si>
  <si>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</si>
  <si>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</si>
  <si>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</si>
  <si>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</si>
  <si>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</si>
  <si>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</si>
  <si>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</si>
  <si>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</si>
  <si>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</si>
  <si>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</si>
  <si>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</si>
  <si>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</si>
  <si>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</si>
  <si>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</si>
  <si>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</si>
  <si>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</si>
  <si>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</si>
  <si>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</si>
  <si>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</si>
  <si>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</si>
  <si>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</si>
  <si>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</si>
  <si>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</si>
  <si>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</si>
  <si>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</si>
  <si>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</si>
  <si>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</si>
  <si>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</si>
  <si>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</si>
  <si>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</si>
  <si>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</si>
  <si>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</si>
  <si>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</si>
  <si>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</si>
  <si>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</si>
  <si>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</si>
  <si>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</si>
  <si>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</si>
  <si>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</si>
  <si>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</si>
  <si>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</si>
  <si>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</si>
  <si>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</si>
  <si>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</si>
  <si>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</si>
  <si>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</si>
  <si>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</si>
  <si>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</si>
  <si>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</si>
  <si>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</si>
  <si>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</si>
  <si>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</si>
  <si>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</si>
  <si>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</si>
  <si>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</si>
  <si>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</si>
  <si>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</si>
  <si>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</si>
  <si>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</si>
  <si>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</si>
  <si>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</si>
  <si>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</si>
  <si>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</si>
  <si>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</si>
  <si>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</si>
  <si>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</si>
  <si>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</si>
  <si>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</si>
  <si>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</si>
  <si>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</si>
  <si>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</si>
  <si>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</si>
  <si>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</si>
  <si>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</si>
  <si>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</si>
  <si>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</si>
  <si>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</si>
  <si>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</si>
  <si>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</si>
  <si>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</si>
  <si>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</si>
  <si>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</si>
  <si>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</si>
  <si>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</si>
  <si>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</si>
  <si>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</si>
  <si>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</si>
  <si>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</si>
  <si>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</si>
  <si>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</si>
  <si>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</si>
  <si>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</si>
  <si>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</si>
  <si>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</si>
  <si>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</si>
  <si>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</si>
  <si>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</si>
  <si>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</si>
  <si>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</si>
  <si>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</si>
  <si>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</si>
  <si>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</si>
  <si>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</si>
  <si>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</si>
  <si>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</si>
  <si>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</si>
  <si>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</si>
  <si>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</si>
  <si>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</si>
  <si>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</si>
  <si>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</si>
  <si>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</si>
  <si>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</si>
  <si>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</si>
  <si>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</si>
  <si>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</si>
  <si>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</si>
  <si>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</si>
  <si>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</si>
  <si>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</si>
  <si>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</si>
  <si>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</si>
  <si>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</si>
  <si>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</si>
  <si>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</si>
  <si>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</si>
  <si>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</si>
  <si>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</si>
  <si>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</si>
  <si>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</si>
  <si>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</si>
  <si>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</si>
  <si>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</si>
  <si>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</si>
  <si>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</si>
  <si>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</si>
  <si>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</si>
  <si>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</si>
  <si>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</si>
  <si>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</si>
  <si>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</si>
  <si>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</si>
  <si>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</si>
  <si>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</si>
  <si>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</si>
  <si>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</si>
  <si>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</si>
  <si>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</si>
  <si>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</si>
  <si>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</si>
  <si>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</si>
  <si>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</si>
  <si>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</si>
  <si>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</si>
  <si>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</si>
  <si>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</si>
  <si>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</si>
  <si>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</si>
  <si>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</si>
  <si>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</si>
  <si>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</si>
  <si>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</si>
  <si>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</si>
  <si>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</si>
  <si>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</si>
  <si>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</si>
  <si>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</si>
  <si>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</si>
  <si>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</si>
  <si>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</si>
  <si>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</si>
  <si>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</si>
  <si>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</si>
  <si>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</si>
  <si>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</si>
  <si>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</si>
  <si>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</si>
  <si>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</si>
  <si>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</si>
  <si>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</si>
  <si>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</si>
  <si>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</si>
  <si>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</si>
  <si>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</si>
  <si>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</si>
  <si>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</si>
  <si>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</si>
  <si>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</si>
  <si>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</si>
  <si>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</si>
  <si>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</si>
  <si>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</si>
  <si>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</si>
  <si>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</si>
  <si>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</si>
  <si>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</si>
  <si>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</si>
  <si>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</si>
  <si>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</si>
  <si>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</si>
  <si>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</si>
  <si>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</si>
  <si>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</si>
  <si>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</si>
  <si>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</si>
  <si>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</si>
  <si>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</si>
  <si>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</si>
  <si>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</si>
  <si>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</si>
  <si>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</si>
  <si>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</si>
  <si>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</si>
  <si>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</si>
  <si>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</si>
  <si>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</si>
  <si>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</si>
  <si>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</si>
  <si>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</si>
  <si>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</si>
  <si>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</si>
  <si>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</si>
  <si>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</si>
  <si>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</si>
  <si>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</si>
  <si>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</si>
  <si>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</si>
  <si>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</si>
  <si>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</si>
  <si>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</si>
  <si>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</si>
  <si>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</si>
  <si>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</si>
  <si>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</si>
  <si>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</si>
  <si>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</si>
  <si>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</si>
  <si>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</si>
  <si>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</si>
  <si>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</si>
  <si>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</si>
  <si>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</si>
  <si>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</si>
  <si>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</si>
  <si>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</si>
  <si>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</si>
  <si>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</si>
  <si>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</si>
  <si>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</si>
  <si>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</si>
  <si>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</si>
  <si>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</si>
  <si>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</si>
  <si>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</si>
  <si>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</si>
  <si>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</si>
  <si>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</si>
  <si>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</si>
  <si>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</si>
  <si>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</si>
  <si>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</si>
  <si>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</si>
  <si>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</si>
  <si>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</si>
  <si>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</si>
  <si>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</si>
  <si>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</si>
  <si>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</si>
  <si>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</si>
  <si>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</si>
  <si>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</si>
  <si>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</si>
  <si>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</si>
  <si>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</si>
  <si>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</si>
  <si>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</si>
  <si>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</si>
  <si>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</si>
  <si>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</si>
  <si>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</si>
  <si>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</si>
  <si>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</si>
  <si>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</si>
  <si>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</si>
  <si>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</si>
  <si>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</si>
  <si>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</si>
  <si>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</si>
  <si>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</si>
  <si>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</si>
  <si>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</si>
  <si>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</si>
  <si>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</si>
  <si>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</si>
  <si>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</si>
  <si>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</si>
  <si>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</si>
  <si>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</si>
  <si>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</si>
  <si>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</si>
  <si>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</si>
  <si>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</si>
  <si>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</si>
  <si>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</si>
  <si>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</si>
  <si>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</si>
  <si>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</si>
  <si>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</si>
  <si>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</si>
  <si>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</si>
  <si>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</si>
  <si>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</si>
  <si>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</si>
  <si>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</si>
  <si>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</si>
  <si>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</si>
  <si>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</si>
  <si>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</si>
  <si>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</si>
  <si>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</si>
  <si>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</si>
  <si>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</si>
  <si>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</si>
  <si>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</si>
  <si>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</si>
  <si>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</si>
  <si>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</si>
  <si>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</si>
  <si>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</si>
  <si>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</si>
  <si>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</si>
  <si>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</si>
  <si>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</si>
  <si>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</si>
  <si>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</si>
  <si>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</si>
  <si>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</si>
  <si>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</si>
  <si>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</si>
  <si>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</si>
  <si>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</si>
  <si>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</si>
  <si>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</si>
  <si>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</si>
  <si>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</si>
  <si>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</si>
  <si>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</si>
  <si>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</si>
  <si>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</si>
  <si>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</si>
  <si>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</si>
  <si>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</si>
  <si>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</si>
  <si>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</si>
  <si>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</si>
  <si>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</si>
  <si>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</si>
  <si>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</si>
  <si>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</si>
  <si>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</si>
  <si>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</si>
  <si>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</si>
  <si>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</si>
  <si>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</si>
  <si>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</si>
  <si>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</si>
  <si>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</si>
  <si>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</si>
  <si>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</si>
  <si>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</si>
  <si>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</si>
  <si>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</si>
  <si>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</si>
  <si>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</si>
  <si>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</si>
  <si>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</si>
  <si>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</si>
  <si>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</si>
  <si>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</si>
  <si>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</si>
  <si>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</si>
  <si>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</si>
  <si>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</si>
  <si>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</si>
  <si>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</si>
  <si>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</si>
  <si>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</si>
  <si>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</si>
  <si>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</si>
  <si>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</si>
  <si>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</si>
  <si>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</si>
  <si>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</si>
  <si>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</si>
  <si>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</si>
  <si>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</si>
  <si>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</si>
  <si>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</si>
  <si>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</si>
  <si>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</si>
  <si>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</si>
  <si>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</si>
  <si>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</si>
  <si>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</si>
  <si>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</si>
  <si>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</si>
  <si>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</si>
  <si>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</si>
  <si>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</si>
  <si>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</si>
  <si>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</si>
  <si>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</si>
  <si>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</si>
  <si>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</si>
  <si>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</si>
  <si>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</si>
  <si>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</si>
  <si>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</si>
  <si>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</si>
  <si>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</si>
  <si>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</si>
  <si>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</si>
  <si>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</si>
  <si>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</si>
  <si>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</si>
  <si>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</si>
  <si>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</si>
  <si>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</si>
  <si>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</si>
  <si>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</si>
  <si>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</si>
  <si>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</si>
  <si>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</si>
  <si>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</si>
  <si>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</si>
  <si>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</si>
  <si>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</si>
  <si>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</si>
  <si>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</si>
  <si>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</si>
  <si>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</si>
  <si>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</si>
  <si>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</si>
  <si>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</si>
  <si>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</si>
  <si>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</si>
  <si>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</si>
  <si>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</si>
  <si>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</si>
  <si>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</si>
  <si>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</si>
  <si>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</si>
  <si>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</si>
  <si>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</si>
  <si>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</si>
  <si>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</si>
  <si>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</si>
  <si>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</si>
  <si>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</si>
  <si>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</si>
  <si>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</si>
  <si>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</si>
  <si>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</si>
  <si>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</si>
  <si>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</si>
  <si>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</si>
  <si>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</si>
  <si>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</si>
  <si>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</si>
  <si>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</si>
  <si>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</si>
  <si>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</si>
  <si>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</si>
  <si>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</si>
  <si>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</si>
  <si>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</si>
  <si>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</si>
  <si>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</si>
  <si>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</si>
  <si>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</si>
  <si>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</si>
  <si>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</si>
  <si>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</si>
  <si>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</si>
  <si>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</si>
  <si>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</si>
  <si>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</si>
  <si>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</si>
  <si>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</si>
  <si>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</si>
  <si>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</si>
  <si>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</si>
  <si>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</si>
  <si>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</si>
  <si>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</si>
  <si>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</si>
  <si>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</si>
  <si>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</si>
  <si>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</si>
  <si>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</si>
  <si>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</si>
  <si>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</si>
  <si>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</si>
  <si>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</si>
  <si>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</si>
  <si>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</si>
  <si>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</si>
  <si>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</si>
  <si>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</si>
  <si>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</si>
  <si>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</si>
  <si>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</si>
  <si>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</si>
  <si>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</si>
  <si>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</si>
  <si>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</si>
  <si>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</si>
  <si>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</si>
  <si>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</si>
  <si>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</si>
  <si>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</si>
  <si>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</si>
  <si>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</si>
  <si>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</si>
  <si>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</si>
  <si>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</si>
  <si>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</si>
  <si>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</si>
  <si>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</si>
  <si>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</si>
  <si>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</si>
  <si>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</si>
  <si>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</si>
  <si>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</si>
  <si>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</si>
  <si>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</si>
  <si>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</si>
  <si>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</si>
  <si>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</si>
  <si>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</si>
  <si>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</si>
  <si>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</si>
  <si>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</si>
  <si>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</si>
  <si>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</si>
  <si>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</si>
  <si>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</si>
  <si>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</si>
  <si>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</si>
  <si>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</si>
  <si>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</si>
  <si>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</si>
  <si>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</si>
  <si>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</si>
  <si>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</si>
  <si>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</si>
  <si>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</si>
  <si>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</si>
  <si>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</si>
  <si>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</si>
  <si>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</si>
  <si>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</si>
  <si>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</si>
  <si>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</si>
  <si>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</si>
  <si>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</si>
  <si>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</si>
  <si>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</si>
  <si>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</si>
  <si>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</si>
  <si>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</si>
  <si>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</si>
  <si>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</si>
  <si>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</si>
  <si>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</si>
  <si>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</si>
  <si>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</si>
  <si>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</si>
  <si>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</si>
  <si>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</si>
  <si>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</si>
  <si>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</si>
  <si>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</si>
  <si>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</si>
  <si>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</si>
  <si>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</si>
  <si>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</si>
  <si>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</si>
  <si>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</si>
  <si>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</si>
  <si>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</si>
  <si>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</si>
  <si>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</si>
  <si>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</si>
  <si>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</si>
  <si>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</si>
  <si>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</si>
  <si>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</si>
  <si>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</si>
  <si>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</si>
  <si>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</si>
  <si>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</si>
  <si>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</si>
  <si>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</si>
  <si>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</si>
  <si>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</si>
  <si>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</si>
  <si>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</si>
  <si>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</si>
  <si>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</si>
  <si>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</si>
  <si>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</si>
  <si>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</si>
  <si>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</si>
  <si>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</si>
  <si>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</si>
  <si>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</si>
  <si>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</si>
  <si>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</si>
  <si>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</si>
  <si>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</si>
  <si>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</si>
  <si>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</si>
  <si>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</si>
  <si>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</si>
  <si>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</si>
  <si>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</si>
  <si>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</si>
  <si>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</si>
  <si>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</si>
  <si>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</si>
  <si>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</si>
  <si>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</si>
  <si>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</si>
  <si>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</si>
  <si>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</si>
  <si>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</si>
  <si>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</si>
  <si>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</si>
  <si>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</si>
  <si>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</si>
  <si>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</si>
  <si>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</si>
  <si>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</si>
  <si>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</si>
  <si>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</si>
  <si>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</si>
  <si>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</si>
  <si>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</si>
  <si>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</si>
  <si>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</si>
  <si>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</si>
  <si>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</si>
  <si>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</si>
  <si>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</si>
  <si>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</si>
  <si>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</si>
  <si>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</si>
  <si>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</si>
  <si>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</si>
  <si>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</si>
  <si>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</si>
  <si>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</si>
  <si>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</si>
  <si>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</si>
  <si>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</si>
  <si>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</si>
  <si>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</si>
  <si>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</si>
  <si>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</si>
  <si>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</si>
  <si>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</si>
  <si>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</si>
  <si>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</si>
  <si>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</si>
  <si>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</si>
  <si>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</si>
  <si>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</si>
  <si>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</si>
  <si>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</si>
  <si>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</si>
  <si>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</si>
  <si>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</si>
  <si>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</si>
  <si>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</si>
  <si>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</si>
  <si>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</si>
  <si>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</si>
  <si>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</si>
  <si>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</si>
  <si>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</si>
  <si>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</si>
  <si>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</si>
  <si>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</si>
  <si>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</si>
  <si>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</si>
  <si>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</si>
  <si>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</si>
  <si>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</si>
  <si>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</si>
  <si>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</si>
  <si>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</si>
  <si>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</si>
  <si>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</si>
  <si>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</si>
  <si>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</si>
  <si>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</si>
  <si>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</si>
  <si>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</si>
  <si>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</si>
  <si>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</si>
  <si>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</si>
  <si>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</si>
  <si>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</si>
  <si>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</si>
  <si>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</si>
  <si>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</si>
  <si>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</si>
  <si>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</si>
  <si>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</si>
  <si>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</si>
  <si>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</si>
  <si>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</si>
  <si>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</si>
  <si>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</si>
  <si>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</si>
  <si>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</si>
  <si>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</si>
  <si>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</si>
  <si>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</si>
  <si>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</si>
  <si>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</si>
  <si>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</si>
  <si>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</si>
  <si>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</si>
  <si>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</si>
  <si>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</si>
  <si>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</si>
  <si>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</si>
  <si>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</si>
  <si>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</si>
  <si>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</si>
  <si>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</si>
  <si>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</si>
  <si>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</si>
  <si>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</si>
  <si>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</si>
  <si>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</si>
  <si>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</si>
  <si>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</si>
  <si>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</si>
  <si>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</si>
  <si>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</si>
  <si>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</si>
  <si>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</si>
  <si>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</si>
  <si>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</si>
  <si>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</si>
  <si>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</si>
  <si>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</si>
  <si>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</si>
  <si>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</si>
  <si>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</si>
  <si>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</si>
  <si>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</si>
  <si>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</si>
  <si>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</si>
  <si>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</si>
  <si>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</si>
  <si>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</si>
  <si>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</si>
  <si>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</si>
  <si>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</si>
  <si>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</si>
  <si>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</si>
  <si>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</si>
  <si>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</si>
  <si>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</si>
  <si>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</si>
  <si>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</si>
  <si>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</si>
  <si>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</si>
  <si>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</si>
  <si>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</si>
  <si>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</si>
  <si>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</si>
  <si>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</si>
  <si>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</si>
  <si>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</si>
  <si>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</si>
  <si>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</si>
  <si>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</si>
  <si>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</si>
  <si>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</si>
  <si>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</si>
  <si>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</si>
  <si>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</si>
  <si>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</si>
  <si>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</si>
  <si>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</si>
  <si>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</si>
  <si>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</si>
  <si>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</si>
  <si>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</si>
  <si>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</si>
  <si>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</si>
  <si>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</si>
  <si>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</si>
  <si>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</si>
  <si>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</si>
  <si>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</si>
  <si>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</si>
  <si>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</si>
  <si>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</si>
  <si>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</si>
  <si>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</si>
  <si>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</si>
  <si>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</si>
  <si>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</si>
  <si>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</si>
  <si>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</si>
  <si>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</si>
  <si>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</si>
  <si>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</si>
  <si>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</si>
  <si>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</si>
  <si>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</si>
  <si>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</si>
  <si>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</si>
  <si>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</si>
  <si>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</si>
  <si>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</si>
  <si>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</si>
  <si>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</si>
  <si>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</si>
  <si>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</si>
  <si>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</si>
  <si>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</si>
  <si>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</si>
  <si>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</si>
  <si>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</si>
  <si>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</si>
  <si>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</si>
  <si>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</si>
  <si>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</si>
  <si>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</si>
  <si>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</si>
  <si>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</si>
  <si>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</si>
  <si>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</si>
  <si>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</si>
  <si>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</si>
  <si>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</si>
  <si>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</si>
  <si>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</si>
  <si>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</si>
  <si>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</si>
  <si>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</si>
  <si>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</si>
  <si>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</si>
  <si>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</si>
  <si>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</si>
  <si>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</si>
  <si>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</si>
  <si>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</si>
  <si>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</si>
  <si>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</si>
  <si>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</si>
  <si>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</si>
  <si>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</si>
  <si>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</si>
  <si>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</si>
  <si>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</si>
  <si>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</si>
  <si>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</si>
  <si>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</si>
  <si>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</si>
  <si>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</si>
  <si>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</si>
  <si>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</si>
  <si>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</si>
  <si>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</si>
  <si>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</si>
  <si>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</si>
  <si>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</si>
  <si>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</si>
  <si>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</si>
  <si>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</si>
  <si>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</si>
  <si>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</si>
  <si>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</si>
  <si>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</si>
  <si>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</si>
  <si>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</si>
  <si>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</si>
  <si>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</si>
  <si>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</si>
  <si>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</si>
  <si>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</si>
  <si>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</si>
  <si>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</si>
  <si>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</si>
  <si>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</si>
  <si>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</si>
  <si>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</si>
  <si>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</si>
  <si>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</si>
  <si>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</si>
  <si>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</si>
  <si>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</si>
  <si>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</si>
  <si>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</si>
  <si>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</si>
  <si>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</si>
  <si>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</si>
  <si>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</si>
  <si>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</si>
  <si>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</si>
  <si>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</si>
  <si>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</si>
  <si>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</si>
  <si>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</si>
  <si>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</si>
  <si>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</si>
  <si>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</si>
  <si>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</si>
  <si>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</si>
  <si>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</si>
  <si>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</si>
  <si>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</si>
  <si>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</si>
  <si>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</si>
  <si>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</si>
  <si>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</si>
  <si>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</si>
  <si>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</si>
  <si>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</si>
  <si>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</si>
  <si>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</si>
  <si>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</si>
  <si>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</si>
  <si>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</si>
  <si>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</si>
  <si>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</si>
  <si>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</si>
  <si>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</si>
  <si>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</si>
  <si>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</si>
  <si>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</si>
  <si>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</si>
  <si>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</si>
  <si>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</si>
  <si>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</si>
  <si>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</si>
  <si>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</si>
  <si>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</si>
  <si>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</si>
  <si>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</si>
  <si>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</si>
  <si>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</si>
  <si>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</si>
  <si>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</si>
  <si>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</si>
  <si>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</si>
  <si>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</si>
  <si>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</si>
  <si>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</si>
  <si>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</si>
  <si>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</si>
  <si>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</si>
  <si>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</si>
  <si>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</si>
  <si>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</si>
  <si>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</si>
  <si>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</si>
  <si>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</si>
  <si>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</si>
  <si>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</si>
  <si>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</si>
  <si>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</si>
  <si>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</si>
  <si>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</si>
  <si>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</si>
  <si>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</si>
  <si>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</si>
  <si>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</si>
  <si>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</si>
  <si>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</si>
  <si>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</si>
  <si>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</si>
  <si>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</si>
  <si>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</si>
  <si>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</si>
  <si>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</si>
  <si>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</si>
  <si>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</si>
  <si>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</si>
  <si>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</si>
  <si>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</si>
  <si>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</si>
  <si>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</si>
  <si>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</si>
  <si>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</si>
  <si>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</si>
  <si>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</si>
  <si>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</si>
  <si>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</si>
  <si>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</si>
  <si>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</si>
  <si>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</si>
  <si>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</si>
  <si>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</si>
  <si>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</si>
  <si>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</si>
  <si>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</si>
  <si>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</si>
  <si>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</si>
  <si>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</si>
  <si>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</si>
  <si>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</si>
  <si>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</si>
  <si>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</si>
  <si>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</si>
  <si>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</si>
  <si>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</si>
  <si>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</si>
  <si>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</si>
  <si>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</si>
  <si>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</si>
  <si>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</si>
  <si>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</si>
  <si>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</si>
  <si>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</si>
  <si>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</si>
  <si>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</si>
  <si>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</si>
  <si>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</si>
  <si>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</si>
  <si>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</si>
  <si>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</si>
  <si>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</si>
  <si>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</si>
  <si>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</si>
  <si>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</si>
  <si>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</si>
  <si>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</si>
  <si>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</si>
  <si>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</si>
  <si>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</si>
  <si>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</si>
  <si>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</si>
  <si>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</si>
  <si>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</si>
  <si>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</si>
  <si>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</si>
  <si>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</si>
  <si>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</si>
  <si>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</si>
  <si>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</si>
  <si>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</si>
  <si>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</si>
  <si>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</si>
  <si>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</si>
  <si>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</si>
  <si>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</si>
  <si>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</si>
  <si>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</si>
  <si>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</si>
  <si>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</si>
  <si>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</si>
  <si>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</si>
  <si>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</si>
  <si>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</si>
  <si>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</si>
  <si>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</si>
  <si>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</si>
  <si>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</si>
  <si>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</si>
  <si>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</si>
  <si>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</si>
  <si>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</si>
  <si>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</si>
  <si>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</si>
  <si>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</si>
  <si>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</si>
  <si>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</si>
  <si>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</si>
  <si>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</si>
  <si>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</si>
  <si>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</si>
  <si>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</si>
  <si>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</si>
  <si>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</si>
  <si>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</si>
  <si>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</si>
  <si>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</si>
  <si>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</si>
  <si>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</si>
  <si>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</si>
  <si>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</si>
  <si>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</si>
  <si>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</si>
  <si>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</si>
  <si>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</si>
  <si>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</si>
  <si>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</si>
  <si>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</si>
  <si>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</si>
  <si>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</si>
  <si>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</si>
  <si>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</si>
  <si>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</si>
  <si>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</si>
  <si>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</si>
  <si>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</si>
  <si>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</si>
  <si>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</si>
  <si>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</si>
  <si>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</si>
  <si>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</si>
  <si>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</si>
  <si>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</si>
  <si>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</si>
  <si>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</si>
  <si>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</si>
  <si>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</si>
  <si>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</si>
  <si>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</si>
  <si>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</si>
  <si>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</si>
  <si>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</si>
  <si>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</si>
  <si>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</si>
  <si>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</si>
  <si>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</si>
  <si>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</si>
  <si>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</si>
  <si>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</si>
  <si>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</si>
  <si>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</si>
  <si>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</si>
  <si>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</si>
  <si>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</si>
  <si>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</si>
  <si>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</si>
  <si>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</si>
  <si>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</si>
  <si>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</si>
  <si>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</si>
  <si>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</si>
  <si>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</si>
  <si>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</si>
  <si>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</si>
  <si>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</si>
  <si>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</si>
  <si>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</si>
  <si>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</si>
  <si>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</si>
  <si>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</si>
  <si>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</si>
  <si>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</si>
  <si>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</si>
  <si>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</si>
  <si>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</si>
  <si>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</si>
  <si>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</si>
  <si>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</si>
  <si>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</si>
  <si>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</si>
  <si>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</si>
  <si>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</si>
  <si>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</si>
  <si>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</si>
  <si>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</si>
  <si>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</si>
  <si>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</si>
  <si>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</si>
  <si>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</si>
  <si>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</si>
  <si>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</si>
  <si>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</si>
  <si>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</si>
  <si>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</si>
  <si>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</si>
  <si>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</si>
  <si>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</si>
  <si>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</si>
  <si>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</si>
  <si>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</si>
  <si>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</si>
  <si>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</si>
  <si>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</si>
  <si>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</si>
  <si>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</si>
  <si>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</si>
  <si>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</si>
  <si>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</si>
  <si>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</si>
  <si>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</si>
  <si>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</si>
  <si>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</si>
  <si>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</si>
  <si>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</si>
  <si>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</si>
  <si>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</si>
  <si>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</si>
  <si>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</si>
  <si>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</si>
  <si>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</si>
  <si>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</si>
  <si>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</si>
  <si>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</si>
  <si>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</si>
  <si>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</si>
  <si>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</si>
  <si>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</si>
  <si>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</si>
  <si>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</si>
  <si>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</si>
  <si>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</si>
  <si>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</si>
  <si>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</si>
  <si>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</si>
  <si>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</si>
  <si>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</si>
  <si>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</si>
  <si>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</si>
  <si>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</si>
  <si>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</si>
  <si>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</si>
  <si>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</si>
  <si>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</si>
  <si>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</si>
  <si>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</si>
  <si>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</si>
  <si>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</si>
  <si>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</si>
  <si>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</si>
  <si>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</si>
  <si>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</si>
  <si>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</si>
  <si>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</si>
  <si>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</si>
  <si>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</si>
  <si>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</si>
  <si>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</si>
  <si>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</si>
  <si>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</si>
  <si>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</si>
  <si>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</si>
  <si>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</si>
  <si>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</si>
  <si>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</si>
  <si>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</si>
  <si>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</si>
  <si>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</si>
  <si>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</si>
  <si>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</si>
  <si>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</si>
  <si>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</si>
  <si>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</si>
  <si>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</si>
  <si>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</si>
  <si>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</si>
  <si>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</si>
  <si>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</si>
  <si>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</si>
  <si>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</si>
  <si>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</si>
  <si>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</si>
  <si>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</si>
  <si>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</si>
  <si>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</si>
  <si>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</si>
  <si>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</si>
  <si>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</si>
  <si>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</si>
  <si>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</si>
  <si>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</si>
  <si>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</si>
  <si>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</si>
  <si>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</si>
  <si>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</si>
  <si>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</si>
  <si>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</si>
  <si>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</si>
  <si>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</si>
  <si>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</si>
  <si>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</si>
  <si>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</si>
  <si>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</si>
  <si>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</si>
  <si>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</si>
  <si>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</si>
  <si>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</si>
  <si>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</si>
  <si>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</si>
  <si>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</si>
  <si>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</si>
  <si>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</si>
  <si>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</si>
  <si>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</si>
  <si>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</si>
  <si>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</si>
  <si>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</si>
  <si>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</si>
  <si>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</si>
  <si>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</si>
  <si>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</si>
  <si>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</si>
  <si>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</si>
  <si>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</si>
  <si>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</si>
  <si>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</si>
  <si>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</si>
  <si>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</si>
  <si>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</si>
  <si>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</si>
  <si>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</si>
  <si>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</si>
  <si>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</si>
  <si>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</si>
  <si>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</si>
  <si>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</si>
  <si>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</si>
  <si>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</si>
  <si>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</si>
  <si>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</si>
  <si>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</si>
  <si>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</si>
  <si>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</si>
  <si>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</si>
  <si>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</si>
  <si>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</si>
  <si>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</si>
  <si>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</si>
  <si>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</si>
  <si>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</si>
  <si>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</si>
  <si>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</si>
  <si>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</si>
  <si>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</si>
  <si>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</si>
  <si>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</si>
  <si>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</si>
  <si>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</si>
  <si>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</si>
  <si>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</si>
  <si>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</si>
  <si>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</si>
  <si>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</si>
  <si>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</si>
  <si>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</si>
  <si>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</si>
  <si>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</si>
  <si>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</si>
  <si>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</si>
  <si>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</si>
  <si>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</si>
  <si>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</si>
  <si>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</si>
  <si>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</si>
  <si>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</si>
  <si>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</si>
  <si>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</si>
  <si>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</si>
  <si>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</si>
  <si>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</si>
  <si>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</si>
  <si>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</si>
  <si>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</si>
  <si>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</si>
  <si>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</si>
  <si>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</si>
  <si>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</si>
  <si>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</si>
  <si>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</si>
  <si>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</si>
  <si>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</si>
  <si>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</si>
  <si>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</si>
  <si>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</si>
  <si>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</si>
  <si>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</si>
  <si>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</si>
  <si>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</si>
  <si>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</si>
  <si>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</si>
  <si>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</si>
  <si>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</si>
  <si>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</si>
  <si>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</si>
  <si>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</si>
  <si>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</si>
  <si>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</si>
  <si>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</si>
  <si>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</si>
  <si>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</si>
  <si>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</si>
  <si>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</si>
  <si>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</si>
  <si>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</si>
  <si>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</si>
  <si>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</si>
  <si>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</si>
  <si>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</si>
  <si>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</si>
  <si>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</si>
  <si>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</si>
  <si>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</si>
  <si>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</si>
  <si>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</si>
  <si>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</si>
  <si>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</si>
  <si>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</si>
  <si>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</si>
  <si>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</si>
  <si>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</si>
  <si>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</si>
  <si>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</si>
  <si>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</si>
  <si>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</si>
  <si>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</si>
  <si>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</si>
  <si>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</si>
  <si>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</si>
  <si>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</si>
  <si>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</si>
  <si>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</si>
  <si>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</si>
  <si>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</si>
  <si>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</si>
  <si>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</si>
  <si>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</si>
  <si>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</si>
  <si>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</si>
  <si>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</si>
  <si>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</si>
  <si>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</si>
  <si>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</si>
  <si>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</si>
  <si>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</si>
  <si>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</si>
  <si>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</si>
  <si>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</si>
  <si>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</si>
  <si>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</si>
  <si>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</si>
  <si>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</si>
  <si>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</si>
  <si>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</si>
  <si>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</si>
  <si>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</si>
  <si>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</si>
  <si>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</si>
  <si>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</si>
  <si>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</si>
  <si>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</si>
  <si>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</si>
  <si>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</si>
  <si>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</si>
  <si>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</si>
  <si>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</si>
  <si>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</si>
  <si>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</si>
  <si>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</si>
  <si>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</si>
  <si>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</si>
  <si>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</si>
  <si>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</si>
  <si>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</si>
  <si>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</si>
  <si>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</si>
  <si>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</si>
  <si>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</si>
  <si>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</si>
  <si>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</si>
  <si>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</si>
  <si>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</si>
  <si>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</si>
  <si>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</si>
  <si>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</si>
  <si>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</si>
  <si>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</si>
  <si>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</si>
  <si>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</si>
  <si>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</si>
  <si>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</si>
  <si>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</si>
  <si>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</si>
  <si>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</si>
  <si>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</si>
  <si>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</si>
  <si>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</si>
  <si>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</si>
  <si>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</si>
  <si>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</si>
  <si>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</si>
  <si>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</si>
  <si>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</si>
  <si>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</si>
  <si>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</si>
  <si>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</si>
  <si>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</si>
  <si>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</si>
  <si>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</si>
  <si>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</si>
  <si>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</si>
  <si>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</si>
  <si>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</si>
  <si>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</si>
  <si>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</si>
  <si>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</si>
  <si>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</si>
  <si>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</si>
  <si>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</si>
  <si>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</si>
  <si>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</si>
  <si>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</si>
  <si>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</si>
  <si>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</si>
  <si>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</si>
  <si>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</si>
  <si>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</si>
  <si>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</si>
  <si>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</si>
  <si>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</si>
  <si>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</si>
  <si>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</si>
  <si>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</si>
  <si>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</si>
  <si>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</si>
  <si>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</si>
  <si>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</si>
  <si>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</si>
  <si>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</si>
  <si>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</si>
  <si>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</si>
  <si>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</si>
  <si>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</si>
  <si>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</si>
  <si>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</si>
  <si>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</si>
  <si>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</si>
  <si>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</si>
  <si>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</si>
  <si>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</si>
  <si>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</si>
  <si>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</si>
  <si>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</si>
  <si>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</si>
  <si>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</si>
  <si>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</si>
  <si>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</si>
  <si>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</si>
  <si>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</si>
  <si>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</si>
  <si>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</si>
  <si>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</si>
  <si>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</si>
  <si>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</si>
  <si>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</si>
  <si>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</si>
  <si>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</si>
  <si>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</si>
  <si>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</si>
  <si>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</si>
  <si>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</si>
  <si>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</si>
  <si>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</si>
  <si>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</si>
  <si>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</si>
  <si>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</si>
  <si>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</si>
  <si>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</si>
  <si>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</si>
  <si>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</si>
  <si>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</si>
  <si>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</si>
  <si>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</si>
  <si>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</si>
  <si>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</si>
  <si>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</si>
  <si>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</si>
  <si>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</si>
  <si>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</si>
  <si>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</si>
  <si>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</si>
  <si>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</si>
  <si>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</si>
  <si>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</si>
  <si>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</si>
  <si>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</si>
  <si>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</si>
  <si>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</si>
  <si>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</si>
  <si>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</si>
  <si>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</si>
  <si>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</si>
  <si>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</si>
  <si>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</si>
  <si>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</si>
  <si>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</si>
  <si>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</si>
  <si>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</si>
  <si>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</si>
  <si>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</si>
  <si>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</si>
  <si>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</si>
  <si>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</si>
  <si>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</si>
  <si>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</si>
  <si>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</si>
  <si>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</si>
  <si>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</si>
  <si>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</si>
  <si>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</si>
  <si>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</si>
  <si>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</si>
  <si>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</si>
  <si>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</si>
  <si>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</si>
  <si>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</si>
  <si>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</si>
  <si>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</si>
  <si>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</si>
  <si>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</si>
  <si>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</si>
  <si>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</si>
  <si>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</si>
  <si>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</si>
  <si>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</si>
  <si>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</si>
  <si>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</si>
  <si>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</si>
  <si>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</si>
  <si>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</si>
  <si>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</si>
  <si>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</si>
  <si>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</si>
  <si>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</si>
  <si>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</si>
  <si>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</si>
  <si>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</si>
  <si>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</si>
  <si>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</si>
  <si>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</si>
  <si>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</si>
  <si>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</si>
  <si>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</si>
  <si>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</si>
  <si>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</si>
  <si>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</si>
  <si>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</si>
  <si>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</si>
  <si>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</si>
  <si>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</si>
  <si>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</si>
  <si>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</si>
  <si>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</si>
  <si>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</si>
  <si>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</si>
  <si>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</si>
  <si>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</si>
  <si>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</si>
  <si>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</si>
  <si>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</si>
  <si>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</si>
  <si>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</si>
  <si>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</si>
  <si>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</si>
  <si>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</si>
  <si>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</si>
  <si>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</si>
  <si>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</si>
  <si>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</si>
  <si>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</si>
  <si>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</si>
  <si>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</si>
  <si>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</si>
  <si>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</si>
  <si>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</si>
  <si>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</si>
  <si>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</si>
  <si>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</si>
  <si>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</si>
  <si>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</si>
  <si>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</si>
  <si>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</si>
  <si>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</si>
  <si>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</si>
  <si>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</si>
  <si>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</si>
  <si>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</si>
  <si>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</si>
  <si>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</si>
  <si>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</si>
  <si>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</si>
  <si>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</si>
  <si>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</si>
  <si>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</si>
  <si>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</si>
  <si>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</si>
  <si>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</si>
  <si>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</si>
  <si>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</si>
  <si>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</si>
  <si>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</si>
  <si>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</si>
  <si>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</si>
  <si>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</si>
  <si>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</si>
  <si>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</si>
  <si>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</si>
  <si>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</si>
  <si>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</si>
  <si>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</si>
  <si>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</si>
  <si>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</si>
  <si>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</si>
  <si>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</si>
  <si>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</si>
  <si>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</si>
  <si>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</si>
  <si>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</si>
  <si>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</si>
  <si>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</si>
  <si>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</si>
  <si>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</si>
  <si>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</si>
  <si>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</si>
  <si>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</si>
  <si>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</si>
  <si>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</si>
  <si>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</si>
  <si>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</si>
  <si>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</si>
  <si>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</si>
  <si>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</si>
  <si>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</si>
  <si>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</si>
  <si>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</si>
  <si>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</si>
  <si>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</si>
  <si>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</si>
  <si>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</si>
  <si>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</si>
  <si>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</si>
  <si>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</si>
  <si>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</si>
  <si>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</si>
  <si>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</si>
  <si>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</si>
  <si>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</si>
  <si>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</si>
  <si>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</si>
  <si>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</si>
  <si>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</si>
  <si>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</si>
  <si>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</si>
  <si>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</si>
  <si>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</si>
  <si>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</si>
  <si>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</si>
  <si>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</si>
  <si>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</si>
  <si>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</si>
  <si>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</si>
  <si>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</si>
  <si>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</si>
  <si>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</si>
  <si>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</si>
  <si>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</si>
  <si>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</si>
  <si>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</si>
  <si>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</si>
  <si>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</si>
  <si>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</si>
  <si>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</si>
  <si>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</si>
  <si>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</si>
  <si>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</si>
  <si>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</si>
  <si>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</si>
  <si>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</si>
  <si>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</si>
  <si>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</si>
  <si>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</si>
  <si>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</si>
  <si>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</si>
  <si>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</si>
  <si>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</si>
  <si>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</si>
  <si>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</si>
  <si>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</si>
  <si>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</si>
  <si>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</si>
  <si>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</si>
  <si>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</si>
  <si>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</si>
  <si>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</si>
  <si>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</si>
  <si>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</si>
  <si>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</si>
  <si>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</si>
  <si>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</si>
  <si>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</si>
  <si>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</si>
  <si>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</si>
  <si>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</si>
  <si>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</si>
  <si>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</si>
  <si>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</si>
  <si>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</si>
  <si>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</si>
  <si>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</si>
  <si>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</si>
  <si>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</si>
  <si>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</si>
  <si>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</si>
  <si>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</si>
  <si>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</si>
  <si>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</si>
  <si>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</si>
  <si>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</si>
  <si>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</si>
  <si>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</si>
  <si>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</si>
  <si>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</si>
  <si>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</si>
  <si>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</si>
  <si>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</si>
  <si>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</si>
  <si>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</si>
  <si>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</si>
  <si>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</si>
  <si>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</si>
  <si>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</si>
  <si>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</si>
  <si>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</si>
  <si>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</si>
  <si>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</si>
  <si>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</si>
  <si>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</si>
  <si>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</si>
  <si>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</si>
  <si>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</si>
  <si>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</si>
  <si>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</si>
  <si>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</si>
  <si>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</si>
  <si>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</si>
  <si>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</si>
  <si>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</si>
  <si>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</si>
  <si>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</si>
  <si>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</si>
  <si>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</si>
  <si>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</si>
  <si>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</si>
  <si>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</si>
  <si>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</si>
  <si>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</si>
  <si>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</si>
  <si>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</si>
  <si>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</si>
  <si>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</si>
  <si>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</si>
  <si>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</si>
  <si>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</si>
  <si>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</si>
  <si>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</si>
  <si>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</si>
  <si>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</si>
  <si>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</si>
  <si>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</si>
  <si>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</si>
  <si>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</si>
  <si>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</si>
  <si>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</si>
  <si>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</si>
  <si>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</si>
  <si>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</si>
  <si>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</si>
  <si>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</si>
  <si>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</si>
  <si>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</si>
  <si>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</si>
  <si>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</si>
  <si>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</si>
  <si>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</si>
  <si>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</si>
  <si>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</si>
  <si>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</si>
  <si>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</si>
  <si>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</si>
  <si>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</si>
  <si>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</si>
  <si>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</si>
  <si>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</si>
  <si>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</si>
  <si>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</si>
  <si>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</si>
  <si>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</si>
  <si>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</si>
  <si>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</si>
  <si>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</si>
  <si>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</si>
  <si>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</si>
  <si>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</si>
  <si>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</si>
  <si>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</si>
  <si>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</si>
  <si>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</si>
  <si>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</si>
  <si>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</si>
  <si>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</si>
  <si>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</si>
  <si>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</si>
  <si>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</si>
  <si>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</si>
  <si>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</si>
  <si>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</si>
  <si>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</si>
  <si>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</si>
  <si>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</si>
  <si>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</si>
  <si>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</si>
  <si>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</si>
  <si>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</si>
  <si>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</si>
  <si>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</si>
  <si>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</si>
  <si>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</si>
  <si>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</si>
  <si>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</si>
  <si>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</si>
  <si>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</si>
  <si>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</si>
  <si>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</si>
  <si>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</si>
  <si>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</si>
  <si>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</si>
  <si>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</si>
  <si>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</si>
  <si>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</si>
  <si>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</si>
  <si>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</si>
  <si>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</si>
  <si>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</si>
  <si>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</si>
  <si>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</si>
  <si>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</si>
  <si>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</si>
  <si>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</si>
  <si>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</si>
  <si>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</si>
  <si>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</si>
  <si>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</si>
  <si>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</si>
  <si>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</si>
  <si>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</si>
  <si>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</si>
  <si>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</si>
  <si>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</si>
  <si>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</si>
  <si>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</si>
  <si>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</si>
  <si>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</si>
  <si>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</si>
  <si>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</si>
  <si>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</si>
  <si>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</si>
  <si>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</si>
  <si>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</si>
  <si>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</si>
  <si>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</si>
  <si>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</si>
  <si>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</si>
  <si>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</si>
  <si>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</si>
  <si>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</si>
  <si>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</si>
  <si>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</si>
  <si>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</si>
  <si>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</si>
  <si>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</si>
  <si>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</si>
  <si>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</si>
  <si>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</si>
  <si>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</si>
  <si>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</si>
  <si>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</si>
  <si>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</si>
  <si>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</si>
  <si>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</si>
  <si>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</si>
  <si>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</si>
  <si>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</si>
  <si>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</si>
  <si>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</si>
  <si>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</si>
  <si>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</si>
  <si>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</si>
  <si>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</si>
  <si>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</si>
  <si>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</si>
  <si>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</si>
  <si>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</si>
  <si>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</si>
  <si>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</si>
  <si>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</si>
  <si>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</si>
  <si>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</si>
  <si>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</si>
  <si>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</si>
  <si>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</si>
  <si>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</si>
  <si>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</si>
  <si>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</si>
  <si>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</si>
  <si>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</si>
  <si>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</si>
  <si>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</si>
  <si>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</si>
  <si>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</si>
  <si>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</si>
  <si>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</si>
  <si>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</si>
  <si>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</si>
  <si>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</si>
  <si>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</si>
  <si>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</si>
  <si>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</si>
  <si>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</si>
  <si>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</si>
  <si>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</si>
  <si>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</si>
  <si>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</si>
  <si>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</si>
  <si>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</si>
  <si>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</si>
  <si>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</si>
  <si>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</si>
  <si>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</si>
  <si>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</si>
  <si>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</si>
  <si>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</si>
  <si>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</si>
  <si>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</si>
  <si>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</si>
  <si>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</si>
  <si>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</si>
  <si>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</si>
  <si>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</si>
  <si>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</si>
  <si>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</si>
  <si>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</si>
  <si>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</si>
  <si>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</si>
  <si>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</si>
  <si>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</si>
  <si>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</si>
  <si>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</si>
  <si>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</si>
  <si>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</si>
  <si>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</si>
  <si>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</si>
  <si>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</si>
  <si>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</si>
  <si>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</si>
  <si>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</si>
  <si>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</si>
  <si>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</si>
  <si>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</si>
  <si>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</si>
  <si>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</si>
  <si>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</si>
  <si>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</si>
  <si>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</si>
  <si>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</si>
  <si>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</si>
  <si>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</si>
  <si>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</si>
  <si>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</si>
  <si>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</si>
  <si>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</si>
  <si>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</si>
  <si>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</si>
  <si>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</si>
  <si>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</si>
  <si>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</si>
  <si>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</si>
  <si>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</si>
  <si>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</si>
  <si>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</si>
  <si>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</si>
  <si>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</si>
  <si>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</si>
  <si>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</si>
  <si>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</si>
  <si>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</si>
  <si>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</si>
  <si>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</si>
  <si>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</si>
  <si>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</si>
  <si>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</si>
  <si>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</si>
  <si>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</si>
  <si>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</si>
  <si>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</si>
  <si>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</si>
  <si>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</si>
  <si>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</si>
  <si>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</si>
  <si>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</si>
  <si>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</si>
  <si>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</si>
  <si>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</si>
  <si>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</si>
  <si>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</si>
  <si>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</si>
  <si>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</si>
  <si>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</si>
  <si>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</si>
  <si>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</si>
  <si>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</si>
  <si>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</si>
  <si>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</si>
  <si>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</si>
  <si>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</si>
  <si>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</si>
  <si>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</si>
  <si>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</si>
  <si>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</si>
  <si>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</si>
  <si>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</si>
  <si>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</si>
  <si>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</si>
  <si>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</si>
  <si>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</si>
  <si>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</si>
  <si>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</si>
  <si>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</si>
  <si>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</si>
  <si>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</si>
  <si>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</si>
  <si>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</si>
  <si>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</si>
  <si>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</si>
  <si>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</si>
  <si>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</si>
  <si>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</si>
  <si>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</si>
  <si>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</si>
  <si>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</si>
  <si>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</si>
  <si>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</si>
  <si>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</si>
  <si>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</si>
  <si>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</si>
  <si>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</si>
  <si>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</si>
  <si>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</si>
  <si>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</si>
  <si>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</si>
  <si>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</si>
  <si>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</si>
  <si>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</si>
  <si>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</si>
  <si>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</si>
  <si>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</si>
  <si>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</si>
  <si>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</si>
  <si>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</si>
  <si>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</si>
  <si>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</si>
  <si>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</si>
  <si>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</si>
  <si>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</si>
  <si>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</si>
  <si>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</si>
  <si>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</si>
  <si>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</si>
  <si>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</si>
  <si>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</si>
  <si>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</si>
  <si>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</si>
  <si>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</si>
  <si>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</si>
  <si>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</si>
  <si>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</si>
  <si>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</si>
  <si>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</si>
  <si>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</si>
  <si>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</si>
  <si>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</si>
  <si>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</si>
  <si>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</si>
  <si>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</si>
  <si>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</si>
  <si>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</si>
  <si>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</si>
  <si>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</si>
  <si>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</si>
  <si>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</si>
  <si>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</si>
  <si>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</si>
  <si>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</si>
  <si>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</si>
  <si>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</si>
  <si>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</si>
  <si>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</si>
  <si>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</si>
  <si>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</si>
  <si>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</si>
  <si>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</si>
  <si>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</si>
  <si>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</si>
  <si>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</si>
  <si>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</si>
  <si>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</si>
  <si>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</si>
  <si>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</si>
  <si>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</si>
  <si>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</si>
  <si>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</si>
  <si>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</si>
  <si>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</si>
  <si>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</si>
  <si>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</si>
  <si>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</si>
  <si>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</si>
  <si>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</si>
  <si>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</si>
  <si>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</si>
  <si>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</si>
  <si>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</si>
  <si>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</si>
  <si>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</si>
  <si>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</si>
  <si>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</si>
  <si>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</si>
  <si>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</si>
  <si>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</si>
  <si>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</si>
  <si>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</si>
  <si>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</si>
  <si>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</si>
  <si>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</si>
  <si>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</si>
  <si>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</si>
  <si>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</si>
  <si>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</si>
  <si>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</si>
  <si>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</si>
  <si>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</si>
  <si>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</si>
  <si>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</si>
  <si>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</si>
  <si>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</si>
  <si>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</si>
  <si>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</si>
  <si>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</si>
  <si>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</si>
  <si>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</si>
  <si>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</si>
  <si>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</si>
  <si>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</si>
  <si>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</si>
  <si>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</si>
  <si>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</si>
  <si>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</si>
  <si>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</si>
  <si>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</si>
  <si>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</si>
  <si>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</si>
  <si>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</si>
  <si>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</si>
  <si>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</si>
  <si>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</si>
  <si>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</si>
  <si>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</si>
  <si>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</si>
  <si>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</si>
  <si>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</si>
  <si>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</si>
  <si>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</si>
  <si>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</si>
  <si>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</si>
  <si>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</si>
  <si>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</si>
  <si>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</si>
  <si>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</si>
  <si>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</si>
  <si>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</si>
  <si>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</si>
  <si>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</si>
  <si>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</si>
  <si>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</si>
  <si>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</si>
  <si>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</si>
  <si>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</si>
  <si>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</si>
  <si>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</si>
  <si>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</si>
  <si>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</si>
  <si>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</si>
  <si>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</si>
  <si>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</si>
  <si>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</si>
  <si>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</si>
  <si>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</si>
  <si>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</si>
  <si>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</si>
  <si>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</si>
  <si>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</si>
  <si>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</si>
  <si>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</si>
  <si>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</si>
  <si>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</si>
  <si>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</si>
  <si>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</si>
  <si>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</si>
  <si>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</si>
  <si>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</si>
  <si>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</si>
  <si>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</si>
  <si>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</si>
  <si>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</si>
  <si>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</si>
  <si>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</si>
  <si>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</si>
  <si>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</si>
  <si>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</si>
  <si>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</si>
  <si>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</si>
  <si>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</si>
  <si>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</si>
  <si>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</si>
  <si>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</si>
  <si>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</si>
  <si>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</si>
  <si>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</si>
  <si>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</si>
  <si>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</si>
  <si>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</si>
  <si>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</si>
  <si>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</si>
  <si>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</si>
  <si>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</si>
  <si>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</si>
  <si>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</si>
  <si>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</si>
  <si>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</si>
  <si>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</si>
  <si>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</si>
  <si>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</si>
  <si>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</si>
  <si>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</si>
  <si>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</si>
  <si>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</si>
  <si>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</si>
  <si>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</si>
  <si>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</si>
  <si>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</si>
  <si>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</si>
  <si>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</si>
  <si>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</si>
  <si>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</si>
  <si>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</si>
  <si>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</si>
  <si>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</si>
  <si>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</si>
  <si>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</si>
  <si>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</si>
  <si>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</si>
  <si>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</si>
  <si>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</si>
  <si>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</si>
  <si>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</si>
  <si>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</si>
  <si>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</si>
  <si>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</si>
  <si>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</si>
  <si>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</si>
  <si>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</si>
  <si>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</si>
  <si>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</si>
  <si>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</si>
  <si>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</si>
  <si>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</si>
  <si>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</si>
  <si>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</si>
  <si>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</si>
  <si>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</si>
  <si>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</si>
  <si>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</si>
  <si>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</si>
  <si>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</si>
  <si>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</si>
  <si>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</si>
  <si>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</si>
  <si>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</si>
  <si>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</si>
  <si>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</si>
  <si>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</si>
  <si>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</si>
  <si>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</si>
  <si>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</si>
  <si>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</si>
  <si>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</si>
  <si>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</si>
  <si>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</si>
  <si>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</si>
  <si>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</si>
  <si>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</si>
  <si>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</si>
  <si>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</si>
  <si>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</si>
  <si>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</si>
  <si>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</si>
  <si>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</si>
  <si>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</si>
  <si>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</si>
  <si>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</si>
  <si>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</si>
  <si>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</si>
  <si>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</si>
  <si>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</si>
  <si>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</si>
  <si>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</si>
  <si>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</si>
  <si>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</si>
  <si>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</si>
  <si>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</si>
  <si>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</si>
  <si>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</si>
  <si>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</si>
  <si>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</si>
  <si>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</si>
  <si>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</si>
  <si>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</si>
  <si>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</si>
  <si>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</si>
  <si>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</si>
  <si>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</si>
  <si>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</si>
  <si>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</si>
  <si>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</si>
  <si>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</si>
  <si>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</si>
  <si>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</si>
  <si>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</si>
  <si>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</si>
  <si>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</si>
  <si>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</si>
  <si>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</si>
  <si>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</si>
  <si>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</si>
  <si>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</si>
  <si>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</si>
  <si>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</si>
  <si>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</si>
  <si>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</si>
  <si>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</si>
  <si>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</si>
  <si>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</si>
  <si>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</si>
  <si>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</si>
  <si>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</si>
  <si>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</si>
  <si>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</si>
  <si>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</si>
  <si>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</si>
  <si>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</si>
  <si>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</si>
  <si>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</si>
  <si>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</si>
  <si>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</si>
  <si>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</si>
  <si>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</si>
  <si>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</si>
  <si>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</si>
  <si>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</si>
  <si>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</si>
  <si>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</si>
  <si>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</si>
  <si>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</si>
  <si>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</si>
  <si>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</si>
  <si>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</si>
  <si>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</si>
  <si>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</si>
  <si>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</si>
  <si>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</si>
  <si>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</si>
  <si>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</si>
  <si>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</si>
  <si>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</si>
  <si>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</si>
  <si>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</si>
  <si>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</si>
  <si>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</si>
  <si>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</si>
  <si>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</si>
  <si>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</si>
  <si>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</si>
  <si>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</si>
  <si>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</si>
  <si>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</si>
  <si>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</si>
  <si>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</si>
  <si>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</si>
  <si>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</si>
  <si>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</si>
  <si>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</si>
  <si>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</si>
  <si>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</si>
  <si>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</si>
  <si>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</si>
  <si>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</si>
  <si>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</si>
  <si>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</si>
  <si>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</si>
  <si>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</si>
  <si>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</si>
  <si>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</si>
  <si>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</si>
  <si>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</si>
  <si>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</si>
  <si>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</si>
  <si>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</si>
  <si>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</si>
  <si>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</si>
  <si>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</si>
  <si>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</si>
  <si>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</si>
  <si>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</si>
  <si>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</si>
  <si>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</si>
  <si>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</si>
  <si>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</si>
  <si>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</si>
  <si>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</si>
  <si>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</si>
  <si>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</si>
  <si>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</si>
  <si>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</si>
  <si>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</si>
  <si>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</si>
  <si>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</si>
  <si>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</si>
  <si>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</si>
  <si>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</si>
  <si>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</si>
  <si>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</si>
  <si>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</si>
  <si>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</si>
  <si>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</si>
  <si>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</si>
  <si>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</si>
  <si>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</si>
  <si>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</si>
  <si>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</si>
  <si>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</si>
  <si>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</si>
  <si>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</si>
  <si>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</si>
  <si>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</si>
  <si>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</si>
  <si>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</si>
  <si>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</si>
  <si>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</si>
  <si>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</si>
  <si>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</si>
  <si>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</si>
  <si>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</si>
  <si>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</si>
  <si>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</si>
  <si>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</si>
  <si>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</si>
  <si>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</si>
  <si>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</si>
  <si>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</si>
  <si>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</si>
  <si>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</si>
  <si>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</si>
  <si>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</si>
  <si>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</si>
  <si>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</si>
  <si>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</si>
  <si>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</si>
  <si>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</si>
  <si>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</si>
  <si>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</si>
  <si>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</si>
  <si>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</si>
  <si>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</si>
  <si>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</si>
  <si>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</si>
  <si>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</si>
  <si>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</si>
  <si>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</si>
  <si>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</si>
  <si>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</si>
  <si>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</si>
  <si>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</si>
  <si>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</si>
  <si>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</si>
  <si>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</si>
  <si>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</si>
  <si>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</si>
  <si>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</si>
  <si>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</si>
  <si>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</si>
  <si>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</si>
  <si>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</si>
  <si>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</si>
  <si>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</si>
  <si>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</si>
  <si>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</si>
  <si>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</si>
  <si>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</si>
  <si>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</si>
  <si>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</si>
  <si>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</si>
  <si>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</si>
  <si>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</si>
  <si>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</si>
  <si>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</si>
  <si>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</si>
  <si>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</si>
  <si>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</si>
  <si>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</si>
  <si>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</si>
  <si>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</si>
  <si>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</si>
  <si>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</si>
  <si>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</si>
  <si>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</si>
  <si>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</si>
  <si>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</si>
  <si>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</si>
  <si>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</si>
  <si>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</si>
  <si>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</si>
  <si>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</si>
  <si>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</si>
  <si>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</si>
  <si>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</si>
  <si>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</si>
  <si>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</si>
  <si>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</si>
  <si>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</si>
  <si>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</si>
  <si>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</si>
  <si>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</si>
  <si>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</si>
  <si>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</si>
  <si>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</si>
  <si>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</si>
  <si>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</si>
  <si>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</si>
  <si>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</si>
  <si>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</si>
  <si>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</si>
  <si>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</si>
  <si>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</si>
  <si>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</si>
  <si>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</si>
  <si>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</si>
  <si>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</si>
  <si>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</si>
  <si>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</si>
  <si>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</si>
  <si>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</si>
  <si>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</si>
  <si>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</si>
  <si>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</si>
  <si>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</si>
  <si>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</si>
  <si>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</si>
  <si>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</si>
  <si>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</si>
  <si>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</si>
  <si>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</si>
  <si>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</si>
  <si>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</si>
  <si>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</si>
  <si>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</si>
  <si>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</si>
  <si>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</si>
  <si>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</si>
  <si>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</si>
  <si>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</si>
  <si>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</si>
  <si>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</si>
  <si>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</si>
  <si>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</si>
  <si>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</si>
  <si>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</si>
  <si>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</si>
  <si>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</si>
  <si>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</si>
  <si>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</si>
  <si>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</si>
  <si>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</si>
  <si>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</si>
  <si>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</si>
  <si>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</si>
  <si>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</si>
  <si>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</si>
  <si>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</si>
  <si>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</si>
  <si>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</si>
  <si>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</si>
  <si>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</si>
  <si>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</si>
  <si>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</si>
  <si>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</si>
  <si>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</si>
  <si>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</si>
  <si>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</si>
  <si>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</si>
  <si>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</si>
  <si>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</si>
  <si>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</si>
  <si>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</si>
  <si>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</si>
  <si>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</si>
  <si>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</si>
  <si>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</si>
  <si>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</si>
  <si>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</si>
  <si>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</si>
  <si>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</si>
  <si>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</si>
  <si>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</si>
  <si>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</si>
  <si>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</si>
  <si>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</si>
  <si>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</si>
  <si>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</si>
  <si>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</si>
  <si>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</si>
  <si>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</si>
  <si>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</si>
  <si>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</si>
  <si>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</si>
  <si>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</si>
  <si>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</si>
  <si>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</si>
  <si>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</si>
  <si>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</si>
  <si>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</si>
  <si>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</si>
  <si>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</si>
  <si>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</si>
  <si>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</si>
  <si>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</si>
  <si>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</si>
  <si>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</si>
  <si>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</si>
  <si>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</si>
  <si>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</si>
  <si>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</si>
  <si>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</si>
  <si>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</si>
  <si>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</si>
  <si>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</si>
  <si>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</si>
  <si>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</si>
  <si>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</si>
  <si>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</si>
  <si>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</si>
  <si>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</si>
  <si>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</si>
  <si>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</si>
  <si>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</si>
  <si>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</si>
  <si>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</si>
  <si>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</si>
  <si>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</si>
  <si>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</si>
  <si>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</si>
  <si>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</si>
  <si>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</si>
  <si>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</si>
  <si>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</si>
  <si>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</si>
  <si>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</si>
  <si>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</si>
  <si>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</si>
  <si>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</si>
  <si>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</si>
  <si>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</si>
  <si>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</si>
  <si>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</si>
  <si>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</si>
  <si>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</si>
  <si>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</si>
  <si>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</si>
  <si>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</si>
  <si>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</si>
  <si>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</si>
  <si>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</si>
  <si>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</si>
  <si>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</si>
  <si>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</si>
  <si>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</si>
  <si>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</si>
  <si>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</si>
  <si>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</si>
  <si>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</si>
  <si>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</si>
  <si>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</si>
  <si>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</si>
  <si>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</si>
  <si>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</si>
  <si>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</si>
  <si>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</si>
  <si>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</si>
  <si>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</si>
  <si>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</si>
  <si>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</si>
  <si>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</si>
  <si>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</si>
  <si>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</si>
  <si>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</si>
  <si>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</si>
  <si>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</si>
  <si>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</si>
  <si>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</si>
  <si>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</si>
  <si>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</si>
  <si>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</si>
  <si>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</si>
  <si>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</si>
  <si>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</si>
  <si>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</si>
  <si>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</si>
  <si>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</si>
  <si>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</si>
  <si>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</si>
  <si>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</si>
  <si>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</si>
  <si>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</si>
  <si>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</si>
  <si>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</si>
  <si>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</si>
  <si>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</si>
  <si>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</si>
  <si>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</si>
  <si>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</si>
  <si>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</si>
  <si>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</si>
  <si>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</si>
  <si>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</si>
  <si>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</si>
  <si>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</si>
  <si>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</si>
  <si>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</si>
  <si>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</si>
  <si>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</si>
  <si>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</si>
  <si>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</si>
  <si>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</si>
  <si>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</si>
  <si>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</si>
  <si>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</si>
  <si>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</si>
  <si>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</si>
  <si>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</si>
  <si>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</si>
  <si>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</si>
  <si>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</si>
  <si>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</si>
  <si>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</si>
  <si>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</si>
  <si>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</si>
  <si>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</si>
  <si>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</si>
  <si>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</si>
  <si>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</si>
  <si>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</si>
  <si>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</si>
  <si>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</si>
  <si>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</si>
  <si>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</si>
  <si>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</si>
  <si>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</si>
  <si>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</si>
  <si>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</si>
  <si>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</si>
  <si>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</si>
  <si>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</si>
  <si>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</si>
  <si>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</si>
  <si>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</si>
  <si>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</si>
  <si>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</si>
  <si>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</si>
  <si>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</si>
  <si>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</si>
  <si>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</si>
  <si>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</si>
  <si>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</si>
  <si>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</si>
  <si>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</si>
  <si>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</si>
  <si>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</si>
  <si>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</si>
  <si>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</si>
  <si>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</si>
  <si>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</si>
  <si>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</si>
  <si>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</si>
  <si>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</si>
  <si>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</si>
  <si>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</si>
  <si>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</si>
  <si>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</si>
  <si>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</si>
  <si>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</si>
  <si>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</si>
  <si>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</si>
  <si>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</si>
  <si>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</si>
  <si>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</si>
  <si>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</si>
  <si>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</si>
  <si>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</si>
  <si>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</si>
  <si>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</si>
  <si>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</si>
  <si>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</si>
  <si>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</si>
  <si>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</si>
  <si>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</si>
  <si>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</si>
  <si>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</si>
  <si>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</si>
  <si>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</si>
  <si>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</si>
  <si>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</si>
  <si>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</si>
  <si>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</si>
  <si>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</si>
  <si>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</si>
  <si>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</si>
  <si>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</si>
  <si>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</si>
  <si>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</si>
  <si>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</si>
  <si>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</si>
  <si>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</si>
  <si>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</si>
  <si>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</si>
  <si>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</si>
  <si>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</si>
  <si>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</si>
  <si>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</si>
  <si>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</si>
  <si>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</si>
  <si>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</si>
  <si>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</si>
  <si>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</si>
  <si>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</si>
  <si>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</si>
  <si>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</si>
  <si>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</si>
  <si>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</si>
  <si>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</si>
  <si>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</si>
  <si>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</si>
  <si>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</si>
  <si>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</si>
  <si>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</si>
  <si>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</si>
  <si>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</si>
  <si>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</si>
  <si>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</si>
  <si>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</si>
  <si>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</si>
  <si>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</si>
  <si>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</si>
  <si>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</si>
  <si>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</si>
  <si>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</si>
  <si>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</si>
  <si>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</si>
  <si>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</si>
  <si>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</si>
  <si>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</si>
  <si>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</si>
  <si>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</si>
  <si>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</si>
  <si>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</si>
  <si>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</si>
  <si>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</si>
  <si>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</si>
  <si>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</si>
  <si>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</si>
  <si>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</si>
  <si>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</si>
  <si>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</si>
  <si>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</si>
  <si>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</si>
  <si>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</si>
  <si>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</si>
  <si>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</si>
  <si>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</si>
  <si>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</si>
  <si>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</si>
  <si>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</si>
  <si>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</si>
  <si>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</si>
  <si>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</si>
  <si>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</si>
  <si>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</si>
  <si>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</si>
  <si>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</si>
  <si>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</si>
  <si>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</si>
  <si>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</si>
  <si>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</si>
  <si>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</si>
  <si>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</si>
  <si>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</si>
  <si>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</si>
  <si>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</si>
  <si>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</si>
  <si>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</si>
  <si>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</si>
  <si>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</si>
  <si>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</si>
  <si>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</si>
  <si>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</si>
  <si>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</si>
  <si>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</si>
  <si>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</si>
  <si>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</si>
  <si>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</si>
  <si>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</si>
  <si>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</si>
  <si>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</si>
  <si>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</si>
  <si>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</si>
  <si>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</si>
  <si>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</si>
  <si>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</si>
  <si>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</si>
  <si>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</si>
  <si>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</si>
  <si>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</si>
  <si>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</si>
  <si>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</si>
  <si>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</si>
  <si>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</si>
  <si>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</si>
  <si>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</si>
  <si>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</si>
  <si>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</si>
  <si>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</si>
  <si>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</si>
  <si>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</si>
  <si>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</si>
  <si>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</si>
  <si>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</si>
  <si>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</si>
  <si>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</si>
  <si>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</si>
  <si>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</si>
  <si>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</si>
  <si>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</si>
  <si>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</si>
  <si>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</si>
  <si>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</si>
  <si>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</si>
  <si>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</si>
  <si>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</si>
  <si>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</si>
  <si>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</si>
  <si>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</si>
  <si>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</si>
  <si>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</si>
  <si>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</si>
  <si>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</si>
  <si>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</si>
  <si>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</si>
  <si>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</si>
  <si>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</si>
  <si>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</si>
  <si>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</si>
  <si>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</si>
  <si>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</si>
  <si>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</si>
  <si>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</si>
  <si>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</si>
  <si>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</si>
  <si>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</si>
  <si>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</si>
  <si>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</si>
  <si>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</si>
  <si>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</si>
  <si>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</si>
  <si>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</si>
  <si>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</si>
  <si>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</si>
  <si>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</si>
  <si>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</si>
  <si>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</si>
  <si>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</si>
  <si>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</si>
  <si>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</si>
  <si>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</si>
  <si>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</si>
  <si>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</si>
  <si>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</si>
  <si>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</si>
  <si>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</si>
  <si>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</si>
  <si>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</si>
  <si>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</si>
  <si>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</si>
  <si>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</si>
  <si>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</si>
  <si>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</si>
  <si>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</si>
  <si>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</si>
  <si>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</si>
  <si>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</si>
  <si>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</si>
  <si>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</si>
  <si>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</si>
  <si>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</si>
  <si>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</si>
  <si>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</si>
  <si>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</si>
  <si>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</si>
  <si>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</si>
  <si>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</si>
  <si>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</si>
  <si>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</si>
  <si>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</si>
  <si>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</si>
  <si>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</si>
  <si>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</si>
  <si>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</si>
  <si>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</si>
  <si>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</si>
  <si>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</si>
  <si>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</si>
  <si>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</si>
  <si>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</si>
  <si>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</si>
  <si>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</si>
  <si>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</si>
  <si>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</si>
  <si>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</si>
  <si>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</si>
  <si>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</si>
  <si>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</si>
  <si>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</si>
  <si>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</si>
  <si>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</si>
  <si>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</si>
  <si>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</si>
  <si>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</si>
  <si>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</si>
  <si>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</si>
  <si>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</si>
  <si>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</si>
  <si>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</si>
  <si>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</si>
  <si>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</si>
  <si>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</si>
  <si>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</si>
  <si>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</si>
  <si>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</si>
  <si>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</si>
  <si>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</si>
  <si>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</si>
  <si>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</si>
  <si>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</si>
  <si>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</si>
  <si>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</si>
  <si>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</si>
  <si>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</si>
  <si>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</si>
  <si>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</si>
  <si>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</si>
  <si>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</si>
  <si>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</si>
  <si>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</si>
  <si>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</si>
  <si>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</si>
  <si>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</si>
  <si>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</si>
  <si>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</si>
  <si>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</si>
  <si>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</si>
  <si>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</si>
  <si>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</si>
  <si>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</si>
  <si>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</si>
  <si>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</si>
  <si>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</si>
  <si>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</si>
  <si>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</si>
  <si>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</si>
  <si>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</si>
  <si>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</si>
  <si>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</si>
  <si>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</si>
  <si>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</si>
  <si>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</si>
  <si>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</si>
  <si>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</si>
  <si>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</si>
  <si>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</si>
  <si>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</si>
  <si>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</si>
  <si>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</si>
  <si>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</si>
  <si>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</si>
  <si>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</si>
  <si>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</si>
  <si>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</si>
  <si>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</si>
  <si>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</si>
  <si>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</si>
  <si>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</si>
  <si>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</si>
  <si>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</si>
  <si>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</si>
  <si>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</si>
  <si>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</si>
  <si>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</si>
  <si>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</si>
  <si>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</si>
  <si>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</si>
  <si>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</si>
  <si>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</si>
  <si>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</si>
  <si>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</si>
  <si>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</si>
  <si>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</si>
  <si>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</si>
  <si>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</si>
  <si>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</si>
  <si>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</si>
  <si>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</si>
  <si>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</si>
  <si>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</si>
  <si>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</si>
  <si>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</si>
  <si>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</si>
  <si>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</si>
  <si>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</si>
  <si>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</si>
  <si>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</si>
  <si>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</si>
  <si>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</si>
  <si>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</si>
  <si>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</si>
  <si>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</si>
  <si>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</si>
  <si>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</si>
  <si>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</si>
  <si>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</si>
  <si>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</si>
  <si>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</si>
  <si>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</si>
  <si>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</si>
  <si>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</si>
  <si>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</si>
  <si>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</si>
  <si>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</si>
  <si>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</si>
  <si>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</si>
  <si>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</si>
  <si>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</si>
  <si>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</si>
  <si>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</si>
  <si>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</si>
  <si>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</si>
  <si>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</si>
  <si>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</si>
  <si>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</si>
  <si>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</si>
  <si>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</si>
  <si>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</si>
  <si>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</si>
  <si>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</si>
  <si>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</si>
  <si>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</si>
  <si>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</si>
  <si>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</si>
  <si>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</si>
  <si>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</si>
  <si>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</si>
  <si>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</si>
  <si>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</si>
  <si>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</si>
  <si>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</si>
  <si>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</si>
  <si>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</si>
  <si>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</si>
  <si>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</si>
  <si>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</si>
  <si>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</si>
  <si>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</si>
  <si>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</si>
  <si>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</si>
  <si>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</si>
  <si>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</si>
  <si>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</si>
  <si>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</si>
  <si>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</si>
  <si>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</si>
  <si>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</si>
  <si>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</si>
  <si>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</si>
  <si>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</si>
  <si>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</si>
  <si>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</si>
  <si>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</si>
  <si>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</si>
  <si>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</si>
  <si>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</si>
  <si>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</si>
  <si>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</si>
  <si>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</si>
  <si>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</si>
  <si>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</si>
  <si>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</si>
  <si>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</si>
  <si>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</si>
  <si>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</si>
  <si>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</si>
  <si>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</si>
  <si>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</si>
  <si>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</si>
  <si>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</si>
  <si>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</si>
  <si>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</si>
  <si>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</si>
  <si>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</si>
  <si>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</si>
  <si>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</si>
  <si>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</si>
  <si>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</si>
  <si>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</si>
  <si>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</si>
  <si>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</si>
  <si>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</si>
  <si>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</si>
  <si>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</si>
  <si>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</si>
  <si>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</si>
  <si>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</si>
  <si>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</si>
  <si>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</si>
  <si>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</si>
  <si>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</si>
  <si>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</si>
  <si>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</si>
  <si>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</si>
  <si>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</si>
  <si>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</si>
  <si>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</si>
  <si>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</si>
  <si>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</si>
  <si>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</si>
  <si>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</si>
  <si>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</si>
  <si>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</si>
  <si>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</si>
  <si>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</si>
  <si>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</si>
  <si>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</si>
  <si>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</si>
  <si>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</si>
  <si>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</si>
  <si>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</si>
  <si>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</si>
  <si>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</si>
  <si>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</si>
  <si>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</si>
  <si>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</si>
  <si>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</si>
  <si>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</si>
  <si>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</si>
  <si>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</si>
  <si>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</si>
  <si>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</si>
  <si>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</si>
  <si>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</si>
  <si>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</si>
  <si>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</si>
  <si>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</si>
  <si>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</si>
  <si>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</si>
  <si>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</si>
  <si>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</si>
  <si>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</si>
  <si>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</si>
  <si>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</si>
  <si>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</si>
  <si>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</si>
  <si>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</si>
  <si>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</si>
  <si>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</si>
  <si>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</si>
  <si>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</si>
  <si>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</si>
  <si>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</si>
  <si>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</si>
  <si>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</si>
  <si>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</si>
  <si>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</si>
  <si>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</si>
  <si>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</si>
  <si>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</si>
  <si>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</si>
  <si>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</si>
  <si>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</si>
  <si>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</si>
  <si>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</si>
  <si>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</si>
  <si>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</si>
  <si>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</si>
  <si>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</si>
  <si>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</si>
  <si>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</si>
  <si>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</si>
  <si>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</si>
  <si>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</si>
  <si>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</si>
  <si>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</si>
  <si>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</si>
  <si>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</si>
  <si>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</si>
  <si>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</si>
  <si>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</si>
  <si>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</si>
  <si>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</si>
  <si>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</si>
  <si>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</si>
  <si>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</si>
  <si>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</si>
  <si>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</si>
  <si>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</si>
  <si>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</si>
  <si>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</si>
  <si>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</si>
  <si>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</si>
  <si>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</si>
  <si>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</si>
  <si>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</si>
  <si>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</si>
  <si>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</si>
  <si>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</si>
  <si>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</si>
  <si>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</si>
  <si>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</si>
  <si>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</si>
  <si>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</si>
  <si>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</si>
  <si>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</si>
  <si>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</si>
  <si>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</si>
  <si>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</si>
  <si>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</si>
  <si>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</si>
  <si>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</si>
  <si>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</si>
  <si>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</si>
  <si>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</si>
  <si>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</si>
  <si>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</si>
  <si>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</si>
  <si>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</si>
  <si>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</si>
  <si>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</si>
  <si>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</si>
  <si>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</si>
  <si>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</si>
  <si>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</si>
  <si>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</si>
  <si>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</si>
  <si>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</si>
  <si>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</si>
  <si>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</si>
  <si>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</si>
  <si>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</si>
  <si>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</si>
  <si>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</si>
  <si>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</si>
  <si>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</si>
  <si>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</si>
  <si>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</si>
  <si>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</si>
  <si>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</si>
  <si>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</si>
  <si>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</si>
  <si>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</si>
  <si>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</si>
  <si>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</si>
  <si>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</si>
  <si>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</si>
  <si>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</si>
  <si>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</si>
  <si>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</si>
  <si>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</si>
  <si>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</si>
  <si>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</si>
  <si>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</si>
  <si>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</si>
  <si>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</si>
  <si>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</si>
  <si>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</si>
  <si>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</si>
  <si>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</si>
  <si>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</si>
  <si>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</si>
  <si>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</si>
  <si>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</si>
  <si>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</si>
  <si>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</si>
  <si>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</si>
  <si>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</si>
  <si>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</si>
  <si>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</si>
  <si>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</si>
  <si>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</si>
  <si>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</si>
  <si>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</si>
  <si>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</si>
  <si>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</si>
  <si>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</si>
  <si>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</si>
  <si>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</si>
  <si>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</si>
  <si>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</si>
  <si>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</si>
  <si>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</si>
  <si>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</si>
  <si>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</si>
  <si>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</si>
  <si>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</si>
  <si>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</si>
  <si>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</si>
  <si>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</si>
  <si>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</si>
  <si>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</si>
  <si>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</si>
  <si>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</si>
  <si>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</si>
  <si>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</si>
  <si>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</si>
  <si>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</si>
  <si>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</si>
  <si>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</si>
  <si>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</si>
  <si>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</si>
  <si>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</si>
  <si>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</si>
  <si>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</si>
  <si>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</si>
  <si>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</si>
  <si>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</si>
  <si>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</si>
  <si>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</si>
  <si>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</si>
  <si>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</si>
  <si>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</si>
  <si>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</si>
  <si>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</si>
  <si>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</si>
  <si>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</si>
  <si>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</si>
  <si>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</si>
  <si>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</si>
  <si>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</si>
  <si>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</si>
  <si>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</si>
  <si>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</si>
  <si>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</si>
  <si>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</si>
  <si>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</si>
  <si>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</si>
  <si>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</si>
  <si>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</si>
  <si>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</si>
  <si>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</si>
  <si>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</si>
  <si>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</si>
  <si>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</si>
  <si>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</si>
  <si>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</si>
  <si>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</si>
  <si>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</si>
  <si>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</si>
  <si>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</si>
  <si>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</si>
  <si>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</si>
  <si>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</si>
  <si>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</si>
  <si>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</si>
  <si>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</si>
  <si>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</si>
  <si>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</si>
  <si>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</si>
  <si>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</si>
  <si>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</si>
  <si>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</si>
  <si>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</si>
  <si>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</si>
  <si>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</si>
  <si>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</si>
  <si>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</si>
  <si>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</si>
  <si>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</si>
  <si>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</si>
  <si>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</si>
  <si>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</si>
  <si>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</si>
  <si>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</si>
  <si>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</si>
  <si>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</si>
  <si>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</si>
  <si>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</si>
  <si>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</si>
  <si>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</si>
  <si>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</si>
  <si>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</si>
  <si>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</si>
  <si>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</si>
  <si>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</si>
  <si>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</si>
  <si>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</si>
  <si>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</si>
  <si>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</si>
  <si>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</si>
  <si>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</si>
  <si>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</si>
  <si>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</si>
  <si>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</si>
  <si>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</si>
  <si>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</si>
  <si>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</si>
  <si>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</si>
  <si>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</si>
  <si>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</si>
  <si>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</si>
  <si>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</si>
  <si>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</si>
  <si>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</si>
  <si>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</si>
  <si>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</si>
  <si>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</si>
  <si>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</si>
  <si>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</si>
  <si>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</si>
  <si>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</si>
  <si>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</si>
  <si>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</si>
  <si>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</si>
  <si>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</si>
  <si>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</si>
  <si>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</si>
  <si>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</si>
  <si>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</si>
  <si>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</si>
  <si>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</si>
  <si>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</si>
  <si>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</si>
  <si>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</si>
  <si>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</si>
  <si>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</si>
  <si>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</si>
  <si>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</si>
  <si>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</si>
  <si>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</si>
  <si>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</si>
  <si>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</si>
  <si>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</si>
  <si>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</si>
  <si>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</si>
  <si>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</si>
  <si>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</si>
  <si>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</si>
  <si>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</si>
  <si>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</si>
  <si>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</si>
  <si>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</si>
  <si>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</si>
  <si>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</si>
  <si>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</si>
  <si>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</si>
  <si>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</si>
  <si>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</si>
  <si>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</si>
  <si>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</si>
  <si>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</si>
  <si>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</si>
  <si>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</si>
  <si>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</si>
  <si>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</si>
  <si>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</si>
  <si>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</si>
  <si>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</si>
  <si>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</si>
  <si>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</si>
  <si>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</si>
  <si>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</si>
  <si>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</si>
  <si>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</si>
  <si>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</si>
  <si>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</si>
  <si>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</si>
  <si>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</si>
  <si>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</si>
  <si>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</si>
  <si>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</si>
  <si>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</si>
  <si>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</si>
  <si>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</si>
  <si>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</si>
  <si>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</si>
  <si>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</si>
  <si>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</si>
  <si>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</si>
  <si>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</si>
  <si>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</si>
  <si>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</si>
  <si>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</si>
  <si>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</si>
  <si>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</si>
  <si>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</si>
  <si>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</si>
  <si>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</si>
  <si>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</si>
  <si>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</si>
  <si>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</si>
  <si>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</si>
  <si>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</si>
  <si>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</si>
  <si>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</si>
  <si>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</si>
  <si>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</si>
  <si>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</si>
  <si>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</si>
  <si>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</si>
  <si>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</si>
  <si>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</si>
  <si>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</si>
  <si>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</si>
  <si>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</si>
  <si>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</si>
  <si>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</si>
  <si>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</si>
  <si>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</si>
  <si>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</si>
  <si>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</si>
  <si>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</si>
  <si>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</si>
  <si>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</si>
  <si>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</si>
  <si>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</si>
  <si>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</si>
  <si>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</si>
  <si>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</si>
  <si>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</si>
  <si>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</si>
  <si>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</si>
  <si>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</si>
  <si>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</si>
  <si>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</si>
  <si>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</si>
  <si>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</si>
  <si>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</si>
  <si>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</si>
  <si>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</si>
  <si>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</si>
  <si>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</si>
  <si>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</si>
  <si>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</si>
  <si>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</si>
  <si>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</si>
  <si>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</si>
  <si>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</si>
  <si>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</si>
  <si>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</si>
  <si>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</si>
  <si>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</si>
  <si>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</si>
  <si>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</si>
  <si>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</si>
  <si>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</si>
  <si>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</si>
  <si>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</si>
  <si>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</si>
  <si>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</si>
  <si>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</si>
  <si>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</si>
  <si>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</si>
  <si>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</si>
  <si>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</si>
  <si>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</si>
  <si>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</si>
  <si>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</si>
  <si>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</si>
  <si>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</si>
  <si>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</si>
  <si>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</si>
  <si>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</si>
  <si>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</si>
  <si>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</si>
  <si>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</si>
  <si>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</si>
  <si>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</si>
  <si>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</si>
  <si>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</si>
  <si>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</si>
  <si>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</si>
  <si>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</si>
  <si>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</si>
  <si>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</si>
  <si>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</si>
  <si>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</si>
  <si>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</si>
  <si>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</si>
  <si>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</si>
  <si>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</si>
  <si>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</si>
  <si>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</si>
  <si>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</si>
  <si>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</si>
  <si>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</si>
  <si>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</si>
  <si>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</si>
  <si>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</si>
  <si>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</si>
  <si>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</si>
  <si>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</si>
  <si>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</si>
  <si>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</si>
  <si>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</si>
  <si>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</si>
  <si>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</si>
  <si>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</si>
  <si>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</si>
  <si>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</si>
  <si>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</si>
  <si>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</si>
  <si>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</si>
  <si>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</si>
  <si>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</si>
  <si>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</si>
  <si>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</si>
  <si>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</si>
  <si>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</si>
  <si>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</si>
  <si>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</si>
  <si>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</si>
  <si>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</si>
  <si>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</si>
  <si>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</si>
  <si>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</si>
  <si>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</si>
  <si>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</si>
  <si>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</si>
  <si>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</si>
  <si>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</si>
  <si>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</si>
  <si>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</si>
  <si>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</si>
  <si>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</si>
  <si>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</si>
  <si>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</si>
  <si>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</si>
  <si>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</si>
  <si>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</si>
  <si>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</si>
  <si>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</si>
  <si>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</si>
  <si>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</si>
  <si>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</si>
  <si>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</si>
  <si>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</si>
  <si>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</si>
  <si>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</si>
  <si>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</si>
  <si>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</si>
  <si>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</si>
  <si>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</si>
  <si>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</si>
  <si>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</si>
  <si>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</si>
  <si>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</si>
  <si>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</si>
  <si>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</si>
  <si>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</si>
  <si>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</si>
  <si>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</si>
  <si>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</si>
  <si>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</si>
  <si>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</si>
  <si>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</si>
  <si>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</si>
  <si>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</si>
  <si>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</si>
  <si>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</si>
  <si>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</si>
  <si>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</si>
  <si>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</si>
  <si>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</si>
  <si>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</si>
  <si>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</si>
  <si>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</si>
  <si>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</si>
  <si>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</si>
  <si>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</si>
  <si>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</si>
  <si>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</si>
  <si>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</si>
  <si>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</si>
  <si>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</si>
  <si>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</si>
  <si>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</si>
  <si>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</si>
  <si>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</si>
  <si>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</si>
  <si>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</si>
  <si>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</si>
  <si>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</si>
  <si>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</si>
  <si>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</si>
  <si>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</si>
  <si>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</si>
  <si>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</si>
  <si>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</si>
  <si>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</si>
  <si>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</si>
  <si>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</si>
  <si>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</si>
  <si>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</si>
  <si>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</si>
  <si>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</si>
  <si>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</si>
  <si>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</si>
  <si>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</si>
  <si>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</si>
  <si>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</si>
  <si>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</si>
  <si>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</si>
  <si>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</si>
  <si>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</si>
  <si>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</si>
  <si>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</si>
  <si>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</si>
  <si>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</si>
  <si>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</si>
  <si>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</si>
  <si>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</si>
  <si>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</si>
  <si>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</si>
  <si>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</si>
  <si>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</si>
  <si>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</si>
  <si>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</si>
  <si>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</si>
  <si>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</si>
  <si>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</si>
  <si>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</si>
  <si>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</si>
  <si>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</si>
  <si>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</si>
  <si>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</si>
  <si>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</si>
  <si>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</si>
  <si>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</si>
  <si>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</si>
  <si>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</si>
  <si>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</si>
  <si>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</si>
  <si>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</si>
  <si>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</si>
  <si>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</si>
  <si>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</si>
  <si>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</si>
  <si>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</si>
  <si>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</si>
  <si>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</si>
  <si>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</si>
  <si>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</si>
  <si>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</si>
  <si>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</si>
  <si>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</si>
  <si>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</si>
  <si>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</si>
  <si>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</si>
  <si>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</si>
  <si>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</si>
  <si>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</si>
  <si>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</si>
  <si>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</si>
  <si>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</si>
  <si>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</si>
  <si>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</si>
  <si>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</si>
  <si>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</si>
  <si>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</si>
  <si>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</si>
  <si>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</si>
  <si>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</si>
  <si>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</si>
  <si>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</si>
  <si>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</si>
  <si>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</si>
  <si>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</si>
  <si>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</si>
  <si>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</si>
  <si>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</si>
  <si>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</si>
  <si>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</si>
  <si>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</si>
  <si>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</si>
  <si>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</si>
  <si>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</si>
  <si>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</si>
  <si>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</si>
  <si>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</si>
  <si>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</si>
  <si>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</si>
  <si>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</si>
  <si>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</si>
  <si>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</si>
  <si>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</si>
  <si>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</si>
  <si>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</si>
  <si>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</si>
  <si>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</si>
  <si>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</si>
  <si>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</si>
  <si>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</si>
  <si>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</si>
  <si>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</si>
  <si>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</si>
  <si>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</si>
  <si>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</si>
  <si>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</si>
  <si>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</si>
  <si>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</si>
  <si>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</si>
  <si>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</si>
  <si>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</si>
  <si>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</si>
  <si>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</si>
  <si>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</si>
  <si>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</si>
  <si>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</si>
  <si>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</si>
  <si>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</si>
  <si>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</si>
  <si>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</si>
  <si>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</si>
  <si>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</si>
  <si>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</si>
  <si>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</si>
  <si>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</si>
  <si>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</si>
  <si>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</si>
  <si>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</si>
  <si>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</si>
  <si>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</si>
  <si>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</si>
  <si>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</si>
  <si>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</si>
  <si>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</si>
  <si>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</si>
  <si>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</si>
  <si>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</si>
  <si>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</si>
  <si>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</si>
  <si>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</si>
  <si>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</si>
  <si>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</si>
  <si>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</si>
  <si>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</si>
  <si>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</si>
  <si>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</si>
  <si>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</si>
  <si>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</si>
  <si>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</si>
  <si>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</si>
  <si>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</si>
  <si>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</si>
  <si>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</si>
  <si>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</si>
  <si>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</si>
  <si>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</si>
  <si>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</si>
  <si>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</si>
  <si>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</si>
  <si>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</si>
  <si>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</si>
  <si>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</si>
  <si>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</si>
  <si>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</si>
  <si>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</si>
  <si>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</si>
  <si>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</si>
  <si>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</si>
  <si>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</si>
  <si>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</si>
  <si>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</si>
  <si>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</si>
  <si>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</si>
  <si>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</si>
  <si>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</si>
  <si>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</si>
  <si>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</si>
  <si>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</si>
  <si>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</si>
  <si>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</si>
  <si>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</si>
  <si>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</si>
  <si>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</si>
  <si>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</si>
  <si>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</si>
  <si>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</si>
  <si>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</si>
  <si>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</si>
  <si>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</si>
  <si>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</si>
  <si>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</si>
  <si>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</si>
  <si>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</si>
  <si>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</si>
  <si>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</si>
  <si>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</si>
  <si>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</si>
  <si>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</si>
  <si>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</si>
  <si>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</si>
  <si>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</si>
  <si>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</si>
  <si>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</si>
  <si>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</si>
  <si>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</si>
  <si>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</si>
  <si>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</si>
  <si>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</si>
  <si>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</si>
  <si>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</si>
  <si>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</si>
  <si>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</si>
  <si>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</si>
  <si>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</si>
  <si>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</si>
  <si>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</si>
  <si>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</si>
  <si>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</si>
  <si>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</si>
  <si>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</si>
  <si>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</si>
  <si>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</si>
  <si>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</si>
  <si>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</si>
  <si>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</si>
  <si>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</si>
  <si>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</si>
  <si>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</si>
  <si>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</si>
  <si>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</si>
  <si>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</si>
  <si>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</si>
  <si>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</si>
  <si>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</si>
  <si>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</si>
  <si>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</si>
  <si>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</si>
  <si>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</si>
  <si>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</si>
  <si>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</si>
  <si>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</si>
  <si>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</si>
  <si>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</si>
  <si>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</si>
  <si>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</si>
  <si>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</si>
  <si>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</si>
  <si>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</si>
  <si>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</si>
  <si>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</si>
  <si>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</si>
  <si>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</si>
  <si>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</si>
  <si>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</si>
  <si>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</si>
  <si>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</si>
  <si>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</si>
  <si>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</si>
  <si>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</si>
  <si>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</si>
  <si>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</si>
  <si>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</si>
  <si>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</si>
  <si>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</si>
  <si>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</si>
  <si>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</si>
  <si>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</si>
  <si>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</si>
  <si>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</si>
  <si>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</si>
  <si>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</si>
  <si>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</si>
  <si>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</si>
  <si>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</si>
  <si>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</si>
  <si>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</si>
  <si>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</si>
  <si>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</si>
  <si>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</si>
  <si>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</si>
  <si>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</si>
  <si>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</si>
  <si>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</si>
  <si>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</si>
  <si>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</si>
  <si>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</si>
  <si>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</si>
  <si>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</si>
  <si>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</si>
  <si>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</si>
  <si>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</si>
  <si>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</si>
  <si>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</si>
  <si>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</si>
  <si>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</si>
  <si>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</si>
  <si>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</si>
  <si>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</si>
  <si>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</si>
  <si>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</si>
  <si>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</si>
  <si>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</si>
  <si>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</si>
  <si>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</si>
  <si>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</si>
  <si>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</si>
  <si>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</si>
  <si>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</si>
  <si>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</si>
  <si>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</si>
  <si>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</si>
  <si>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</si>
  <si>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</si>
  <si>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</si>
  <si>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</si>
  <si>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</si>
  <si>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</si>
  <si>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</si>
  <si>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</si>
  <si>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</si>
  <si>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</si>
  <si>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</si>
  <si>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</si>
  <si>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</si>
  <si>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</si>
  <si>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</si>
  <si>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</si>
  <si>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</si>
  <si>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</si>
  <si>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</si>
  <si>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</si>
  <si>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</si>
  <si>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</si>
  <si>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</si>
  <si>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</si>
  <si>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</si>
  <si>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</si>
  <si>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</si>
  <si>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</si>
  <si>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</si>
  <si>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</si>
  <si>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</si>
  <si>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</si>
  <si>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</si>
  <si>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</si>
  <si>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</si>
  <si>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</si>
  <si>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</si>
  <si>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</si>
  <si>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</si>
  <si>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</si>
  <si>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</si>
  <si>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</si>
  <si>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</si>
  <si>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</si>
  <si>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</si>
  <si>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</si>
  <si>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</si>
  <si>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</si>
  <si>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</si>
  <si>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</si>
  <si>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</si>
  <si>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</si>
  <si>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</si>
  <si>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</si>
  <si>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</si>
  <si>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</si>
  <si>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</si>
  <si>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</si>
  <si>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</si>
  <si>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</si>
  <si>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</si>
  <si>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</si>
  <si>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</si>
  <si>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</si>
  <si>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</si>
  <si>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</si>
  <si>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</si>
  <si>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</si>
  <si>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</si>
  <si>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</si>
  <si>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</si>
  <si>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</si>
  <si>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</si>
  <si>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</si>
  <si>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</si>
  <si>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</si>
  <si>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</si>
  <si>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</si>
  <si>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</si>
  <si>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</si>
  <si>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</si>
  <si>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</si>
  <si>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</si>
  <si>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</si>
  <si>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</si>
  <si>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</si>
  <si>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</si>
  <si>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</si>
  <si>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</si>
  <si>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</si>
  <si>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</si>
  <si>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</si>
  <si>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</si>
  <si>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</si>
  <si>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</si>
  <si>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</si>
  <si>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</si>
  <si>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</si>
  <si>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</si>
  <si>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</si>
  <si>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</si>
  <si>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</si>
  <si>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</si>
  <si>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</si>
  <si>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</si>
  <si>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</si>
  <si>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</si>
  <si>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</si>
  <si>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</si>
  <si>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</si>
  <si>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</si>
  <si>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</si>
  <si>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</si>
  <si>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</si>
  <si>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</si>
  <si>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</si>
  <si>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</si>
  <si>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</si>
  <si>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</si>
  <si>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</si>
  <si>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</si>
  <si>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</si>
  <si>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</si>
  <si>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</si>
  <si>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</si>
  <si>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</si>
  <si>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</si>
  <si>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</si>
  <si>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</si>
  <si>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</si>
  <si>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</si>
  <si>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</si>
  <si>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</si>
  <si>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</si>
  <si>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</si>
  <si>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</si>
  <si>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</si>
  <si>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</si>
  <si>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</si>
  <si>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</si>
  <si>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</si>
  <si>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</si>
  <si>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</si>
  <si>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</si>
  <si>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</si>
  <si>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</si>
  <si>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</si>
  <si>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</si>
  <si>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</si>
  <si>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</si>
  <si>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</si>
  <si>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</si>
  <si>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</si>
  <si>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</si>
  <si>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</si>
  <si>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</si>
  <si>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</si>
  <si>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</si>
  <si>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</si>
  <si>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</si>
  <si>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</si>
  <si>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</si>
  <si>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</si>
  <si>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</si>
  <si>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</si>
  <si>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</si>
  <si>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</si>
  <si>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</si>
  <si>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</si>
  <si>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</si>
  <si>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</si>
  <si>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</si>
  <si>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</si>
  <si>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</si>
  <si>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</si>
  <si>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</si>
  <si>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</si>
  <si>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</si>
  <si>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</si>
  <si>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</si>
  <si>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</si>
  <si>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</si>
  <si>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</si>
  <si>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</si>
  <si>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</si>
  <si>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</si>
  <si>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</si>
  <si>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</si>
  <si>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</si>
  <si>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</si>
  <si>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</si>
  <si>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</si>
  <si>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</si>
  <si>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</si>
  <si>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</si>
  <si>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</si>
  <si>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</si>
  <si>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</si>
  <si>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</si>
  <si>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</si>
  <si>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</si>
  <si>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</si>
  <si>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</si>
  <si>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</si>
  <si>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</si>
  <si>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</si>
  <si>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</si>
  <si>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</si>
  <si>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</si>
  <si>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</si>
  <si>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</si>
  <si>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</si>
  <si>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</si>
  <si>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</si>
  <si>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</si>
  <si>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</si>
  <si>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</si>
  <si>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</si>
  <si>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</si>
  <si>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</si>
  <si>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</si>
  <si>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</si>
  <si>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</si>
  <si>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</si>
  <si>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</si>
  <si>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</si>
  <si>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</si>
  <si>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</si>
  <si>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</si>
  <si>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</si>
  <si>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</si>
  <si>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</si>
  <si>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</si>
  <si>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</si>
  <si>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</si>
  <si>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</si>
  <si>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</si>
  <si>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</si>
  <si>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</si>
  <si>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</si>
  <si>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</si>
  <si>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</si>
  <si>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</si>
  <si>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</si>
  <si>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</si>
  <si>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</si>
  <si>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</si>
  <si>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</si>
  <si>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</si>
  <si>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</si>
  <si>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</si>
  <si>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</si>
  <si>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</si>
  <si>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</si>
  <si>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</si>
  <si>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</si>
  <si>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</si>
  <si>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</si>
  <si>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</si>
  <si>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</si>
  <si>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</si>
  <si>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</si>
  <si>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</si>
  <si>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</si>
  <si>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</si>
  <si>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</si>
  <si>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</si>
  <si>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</si>
  <si>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</si>
  <si>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</si>
  <si>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</si>
  <si>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</si>
  <si>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</si>
  <si>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</si>
  <si>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</si>
  <si>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</si>
  <si>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</si>
  <si>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</si>
  <si>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</si>
  <si>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</si>
  <si>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</si>
  <si>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</si>
  <si>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</si>
  <si>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</si>
  <si>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</si>
  <si>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</si>
  <si>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</si>
  <si>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</si>
  <si>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</si>
  <si>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</si>
  <si>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</si>
  <si>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</si>
  <si>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</si>
  <si>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</si>
  <si>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</si>
  <si>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</si>
  <si>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</si>
  <si>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</si>
  <si>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</si>
  <si>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</si>
  <si>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</si>
  <si>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</si>
  <si>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</si>
  <si>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</si>
  <si>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</si>
  <si>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</si>
  <si>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</si>
  <si>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</si>
  <si>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</si>
  <si>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</si>
  <si>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</si>
  <si>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</si>
  <si>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</si>
  <si>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</si>
  <si>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</si>
  <si>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</si>
  <si>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</si>
  <si>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</si>
  <si>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</si>
  <si>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</si>
  <si>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</si>
  <si>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</si>
  <si>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</si>
  <si>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</si>
  <si>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</si>
  <si>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</si>
  <si>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</si>
  <si>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</si>
  <si>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</si>
  <si>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</si>
  <si>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</si>
  <si>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</si>
  <si>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</si>
  <si>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</si>
  <si>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</si>
  <si>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</si>
  <si>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</si>
  <si>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</si>
  <si>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</si>
  <si>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</si>
  <si>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</si>
  <si>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</si>
  <si>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</si>
  <si>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</si>
  <si>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</si>
  <si>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</si>
  <si>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</si>
  <si>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</si>
  <si>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</si>
  <si>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</si>
  <si>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</si>
  <si>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</si>
  <si>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</si>
  <si>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</si>
  <si>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</si>
  <si>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</si>
  <si>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</si>
  <si>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</si>
  <si>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</si>
  <si>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</si>
  <si>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</si>
  <si>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</si>
  <si>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</si>
  <si>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</si>
  <si>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</si>
  <si>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</si>
  <si>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</si>
  <si>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</si>
  <si>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</si>
  <si>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</si>
  <si>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</si>
  <si>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</si>
  <si>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</si>
  <si>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</si>
  <si>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</si>
  <si>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</si>
  <si>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</si>
  <si>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</si>
  <si>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</si>
  <si>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</si>
  <si>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</si>
  <si>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</si>
  <si>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</si>
  <si>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</si>
  <si>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</si>
  <si>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</si>
  <si>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</si>
  <si>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</si>
  <si>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</si>
  <si>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</si>
  <si>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</si>
  <si>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</si>
  <si>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</si>
  <si>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</si>
  <si>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</si>
  <si>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</si>
  <si>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</si>
  <si>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</si>
  <si>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</si>
  <si>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</si>
  <si>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</si>
  <si>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</si>
  <si>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</si>
  <si>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</si>
  <si>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</si>
  <si>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</si>
  <si>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</si>
  <si>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</si>
  <si>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</si>
  <si>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</si>
  <si>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</si>
  <si>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</si>
  <si>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</si>
  <si>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</si>
  <si>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</si>
  <si>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</si>
  <si>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</si>
  <si>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</si>
  <si>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</si>
  <si>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</si>
  <si>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</si>
  <si>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</si>
  <si>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</si>
  <si>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</si>
  <si>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</si>
  <si>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</si>
  <si>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</si>
  <si>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</si>
  <si>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</si>
  <si>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</si>
  <si>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</si>
  <si>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</si>
  <si>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</si>
  <si>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</si>
  <si>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</si>
  <si>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</si>
  <si>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</si>
  <si>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</si>
  <si>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</si>
  <si>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</si>
  <si>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</si>
  <si>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</si>
  <si>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</si>
  <si>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</si>
  <si>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</si>
  <si>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</si>
  <si>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</si>
  <si>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</si>
  <si>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</si>
  <si>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</si>
  <si>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</si>
  <si>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</si>
  <si>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</si>
  <si>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</si>
  <si>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</si>
  <si>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</si>
  <si>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</si>
  <si>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</si>
  <si>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</si>
  <si>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</si>
  <si>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</si>
  <si>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</si>
  <si>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</si>
  <si>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</si>
  <si>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</si>
  <si>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</si>
  <si>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</si>
  <si>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</si>
  <si>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</si>
  <si>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</si>
  <si>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</si>
  <si>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</si>
  <si>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</si>
  <si>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</si>
  <si>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</si>
  <si>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</si>
  <si>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</si>
  <si>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</si>
  <si>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</si>
  <si>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</si>
  <si>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</si>
  <si>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</si>
  <si>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</si>
  <si>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</si>
  <si>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</si>
  <si>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</si>
  <si>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</si>
  <si>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</si>
  <si>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</si>
  <si>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</si>
  <si>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</si>
  <si>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</si>
  <si>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</si>
  <si>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</si>
  <si>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</si>
  <si>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</si>
  <si>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</si>
  <si>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</si>
  <si>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</si>
  <si>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</si>
  <si>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</si>
  <si>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</si>
  <si>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</si>
  <si>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</si>
  <si>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</si>
  <si>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</si>
  <si>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</si>
  <si>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</si>
  <si>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</si>
  <si>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</si>
  <si>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</si>
  <si>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</si>
  <si>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</si>
  <si>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</si>
  <si>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</si>
  <si>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</si>
  <si>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</si>
  <si>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</si>
  <si>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</si>
  <si>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</si>
  <si>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</si>
  <si>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</si>
  <si>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</si>
  <si>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</si>
  <si>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</si>
  <si>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</si>
  <si>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</si>
  <si>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</si>
  <si>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</si>
  <si>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</si>
  <si>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</si>
  <si>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</si>
  <si>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</si>
  <si>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</si>
  <si>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</si>
  <si>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</si>
  <si>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</si>
  <si>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</si>
  <si>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</si>
  <si>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</si>
  <si>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</si>
  <si>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</si>
  <si>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</si>
  <si>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</si>
  <si>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</si>
  <si>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</si>
  <si>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</si>
  <si>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</si>
  <si>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</si>
  <si>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</si>
  <si>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</si>
  <si>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</si>
  <si>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</si>
  <si>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</si>
  <si>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</si>
  <si>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</si>
  <si>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</si>
  <si>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</si>
  <si>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</si>
  <si>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</si>
  <si>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</si>
  <si>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</si>
  <si>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</si>
  <si>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</si>
  <si>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</si>
  <si>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</si>
  <si>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</si>
  <si>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</si>
  <si>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</si>
  <si>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</si>
  <si>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</si>
  <si>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</si>
  <si>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</si>
  <si>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</si>
  <si>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</si>
  <si>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</si>
  <si>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</si>
  <si>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</si>
  <si>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</si>
  <si>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</si>
  <si>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</si>
  <si>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</si>
  <si>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</si>
  <si>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</si>
  <si>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</si>
  <si>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</si>
  <si>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</si>
  <si>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</si>
  <si>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</si>
  <si>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</si>
  <si>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</si>
  <si>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</si>
  <si>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</si>
  <si>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</si>
  <si>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</si>
  <si>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</si>
  <si>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</si>
  <si>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</si>
  <si>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</si>
  <si>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</si>
  <si>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</si>
  <si>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</si>
  <si>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</si>
  <si>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</si>
  <si>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</si>
  <si>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</si>
  <si>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</si>
  <si>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</si>
  <si>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</si>
  <si>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</si>
  <si>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</si>
  <si>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</si>
  <si>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</si>
  <si>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</si>
  <si>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</si>
  <si>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</si>
  <si>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</si>
  <si>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</si>
  <si>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</si>
  <si>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</si>
  <si>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</si>
  <si>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</si>
  <si>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</si>
  <si>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</si>
  <si>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</si>
  <si>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</si>
  <si>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</si>
  <si>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</si>
  <si>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</si>
  <si>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</si>
  <si>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</si>
  <si>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</si>
  <si>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</si>
  <si>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</si>
  <si>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</si>
  <si>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</si>
  <si>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</si>
  <si>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</si>
  <si>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</si>
  <si>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</si>
  <si>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</si>
  <si>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</si>
  <si>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</si>
  <si>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</si>
  <si>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</si>
  <si>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</si>
  <si>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</si>
  <si>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</si>
  <si>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</si>
  <si>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</si>
  <si>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</si>
  <si>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</si>
  <si>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</si>
  <si>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</si>
  <si>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</si>
  <si>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</si>
  <si>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</si>
  <si>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</si>
  <si>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</si>
  <si>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</si>
  <si>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</si>
  <si>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</si>
  <si>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</si>
  <si>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</si>
  <si>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</si>
  <si>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</si>
  <si>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</si>
  <si>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</si>
  <si>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</si>
  <si>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</si>
  <si>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</si>
  <si>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</si>
  <si>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</si>
  <si>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</si>
  <si>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</si>
  <si>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</si>
  <si>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</si>
  <si>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</si>
  <si>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</si>
  <si>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</si>
  <si>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</si>
  <si>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</si>
  <si>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</si>
  <si>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</si>
  <si>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</si>
  <si>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</si>
  <si>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</si>
  <si>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</si>
  <si>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</si>
  <si>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</si>
  <si>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</si>
  <si>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</si>
  <si>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</si>
  <si>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</si>
  <si>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</si>
  <si>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</si>
  <si>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</si>
  <si>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</si>
  <si>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</si>
  <si>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</si>
  <si>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</si>
  <si>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</si>
  <si>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</si>
  <si>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</si>
  <si>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</si>
  <si>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</si>
  <si>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</si>
  <si>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</si>
  <si>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</si>
  <si>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</si>
  <si>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</si>
  <si>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</si>
  <si>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</si>
  <si>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</si>
  <si>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</si>
  <si>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</si>
  <si>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</si>
  <si>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</si>
  <si>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</si>
  <si>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</si>
  <si>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</si>
  <si>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</si>
  <si>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</si>
  <si>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</si>
  <si>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</si>
  <si>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</si>
  <si>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</si>
  <si>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</si>
  <si>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</si>
  <si>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</si>
  <si>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</si>
  <si>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</si>
  <si>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</si>
  <si>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</si>
  <si>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</si>
  <si>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</si>
  <si>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</si>
  <si>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</si>
  <si>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</si>
  <si>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</si>
  <si>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</si>
  <si>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</si>
  <si>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</si>
  <si>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</si>
  <si>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</si>
  <si>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</si>
  <si>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</si>
  <si>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</si>
  <si>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</si>
  <si>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</si>
  <si>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</si>
  <si>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</si>
  <si>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</si>
  <si>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</si>
  <si>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</si>
  <si>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</si>
  <si>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</si>
  <si>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</si>
  <si>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</si>
  <si>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</si>
  <si>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</si>
  <si>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</si>
  <si>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</si>
  <si>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</si>
  <si>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</si>
  <si>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</si>
  <si>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</si>
  <si>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</si>
  <si>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</si>
  <si>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</si>
  <si>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</si>
  <si>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</si>
  <si>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</si>
  <si>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</si>
  <si>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</si>
  <si>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</si>
  <si>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</si>
  <si>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</si>
  <si>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</si>
  <si>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</si>
  <si>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</si>
  <si>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</si>
  <si>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</si>
  <si>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</si>
  <si>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</si>
  <si>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</si>
  <si>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</si>
  <si>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</si>
  <si>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</si>
  <si>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</si>
  <si>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</si>
  <si>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</si>
  <si>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</si>
  <si>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</si>
  <si>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</si>
  <si>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</si>
  <si>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</si>
  <si>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</si>
  <si>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</si>
  <si>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</si>
  <si>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</si>
  <si>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</si>
  <si>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</si>
  <si>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</si>
  <si>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</si>
  <si>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</si>
  <si>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</si>
  <si>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</si>
  <si>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</si>
  <si>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</si>
  <si>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</si>
  <si>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</si>
  <si>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</si>
  <si>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</si>
  <si>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</si>
  <si>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</si>
  <si>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</si>
  <si>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</si>
  <si>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</si>
  <si>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</si>
  <si>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</si>
  <si>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</si>
  <si>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</si>
  <si>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</si>
  <si>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</si>
  <si>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</si>
  <si>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</si>
  <si>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</si>
  <si>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</si>
  <si>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</si>
  <si>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</si>
  <si>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</si>
  <si>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</si>
  <si>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</si>
  <si>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</si>
  <si>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</si>
  <si>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</si>
  <si>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</si>
  <si>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</si>
  <si>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</si>
  <si>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</si>
  <si>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</si>
  <si>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</si>
  <si>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</si>
  <si>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</si>
  <si>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</si>
  <si>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</si>
  <si>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</si>
  <si>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</si>
  <si>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</si>
  <si>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</si>
  <si>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</si>
  <si>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</si>
  <si>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</si>
  <si>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</si>
  <si>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</si>
  <si>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</si>
  <si>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</si>
  <si>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</si>
  <si>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</si>
  <si>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</si>
  <si>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</si>
  <si>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</si>
  <si>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</si>
  <si>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</si>
  <si>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</si>
  <si>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</si>
  <si>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</si>
  <si>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</si>
  <si>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</si>
  <si>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</si>
  <si>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</si>
  <si>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</si>
  <si>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</si>
  <si>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</si>
  <si>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</si>
  <si>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</si>
  <si>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</si>
  <si>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</si>
  <si>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</si>
  <si>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</si>
  <si>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</si>
  <si>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</si>
  <si>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</si>
  <si>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</si>
  <si>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</si>
  <si>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</si>
  <si>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</si>
  <si>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</si>
  <si>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</si>
  <si>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</si>
  <si>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</si>
  <si>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</si>
  <si>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</si>
  <si>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</si>
  <si>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</si>
  <si>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</si>
  <si>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</si>
  <si>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</si>
  <si>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</si>
  <si>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</si>
  <si>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</si>
  <si>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</si>
  <si>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</si>
  <si>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</si>
  <si>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</si>
  <si>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</si>
  <si>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</si>
  <si>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</si>
  <si>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</si>
  <si>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</si>
  <si>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</si>
  <si>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</si>
  <si>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</si>
  <si>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</si>
  <si>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</si>
  <si>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</si>
  <si>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</si>
  <si>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</si>
  <si>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</si>
  <si>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</si>
  <si>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</si>
  <si>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</si>
  <si>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</si>
  <si>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</si>
  <si>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</si>
  <si>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</si>
  <si>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</si>
  <si>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</si>
  <si>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</si>
  <si>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</si>
  <si>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</si>
  <si>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</si>
  <si>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</si>
  <si>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</si>
  <si>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</si>
  <si>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</si>
  <si>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</si>
  <si>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</si>
  <si>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</si>
  <si>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</si>
  <si>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</si>
  <si>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</si>
  <si>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</si>
  <si>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</si>
  <si>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</si>
  <si>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</si>
  <si>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</si>
  <si>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</si>
  <si>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</si>
  <si>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</si>
  <si>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</si>
  <si>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</si>
  <si>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</si>
  <si>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</si>
  <si>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</si>
  <si>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</si>
  <si>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</si>
  <si>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</si>
  <si>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</si>
  <si>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</si>
  <si>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</si>
  <si>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</si>
  <si>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</si>
  <si>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</si>
  <si>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</si>
  <si>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</si>
  <si>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</si>
  <si>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</si>
  <si>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</si>
  <si>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</si>
  <si>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</si>
  <si>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</si>
  <si>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</si>
  <si>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</si>
  <si>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</si>
  <si>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</si>
  <si>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</si>
  <si>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</si>
  <si>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</si>
  <si>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</si>
  <si>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</si>
  <si>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</si>
  <si>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</si>
  <si>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</si>
  <si>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</si>
  <si>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</si>
  <si>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</si>
  <si>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</si>
  <si>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</si>
  <si>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</si>
  <si>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</si>
  <si>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</si>
  <si>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</si>
  <si>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</si>
  <si>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</si>
  <si>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</si>
  <si>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</si>
  <si>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</si>
  <si>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</si>
  <si>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</si>
  <si>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</si>
  <si>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</si>
  <si>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</si>
  <si>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</si>
  <si>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</si>
  <si>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</si>
  <si>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</si>
  <si>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</si>
  <si>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</si>
  <si>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</si>
  <si>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</si>
  <si>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</si>
  <si>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</si>
  <si>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</si>
  <si>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</si>
  <si>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</si>
  <si>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</si>
  <si>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</si>
  <si>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</si>
  <si>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</si>
  <si>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</si>
  <si>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</si>
  <si>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</si>
  <si>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</si>
  <si>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</si>
  <si>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</si>
  <si>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</si>
  <si>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</si>
  <si>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</si>
  <si>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</si>
  <si>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</si>
  <si>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</si>
  <si>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</si>
  <si>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</si>
  <si>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</si>
  <si>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</si>
  <si>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</si>
  <si>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</si>
  <si>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</si>
  <si>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</si>
  <si>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</si>
  <si>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</si>
  <si>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</si>
  <si>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</si>
  <si>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</si>
  <si>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</si>
  <si>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</si>
  <si>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</si>
  <si>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</si>
  <si>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</si>
  <si>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</si>
  <si>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</si>
  <si>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</si>
  <si>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</si>
  <si>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</si>
  <si>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</si>
  <si>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</si>
  <si>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</si>
  <si>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</si>
  <si>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</si>
  <si>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</si>
  <si>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</si>
  <si>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</si>
  <si>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</si>
  <si>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</si>
  <si>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</si>
  <si>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</si>
  <si>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</si>
  <si>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</si>
  <si>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</si>
  <si>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</si>
  <si>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</si>
  <si>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</si>
  <si>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</si>
  <si>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</si>
  <si>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</si>
  <si>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</si>
  <si>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</si>
  <si>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</si>
  <si>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</si>
  <si>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</si>
  <si>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</si>
  <si>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</si>
  <si>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</si>
  <si>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</si>
  <si>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</si>
  <si>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</si>
  <si>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</si>
  <si>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</si>
  <si>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</si>
  <si>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</si>
  <si>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</si>
  <si>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</si>
  <si>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</si>
  <si>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</si>
  <si>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</si>
  <si>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</si>
  <si>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</si>
  <si>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</si>
  <si>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</si>
  <si>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</si>
  <si>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</si>
  <si>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</si>
  <si>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</si>
  <si>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</si>
  <si>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</si>
  <si>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</si>
  <si>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</si>
  <si>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</si>
  <si>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</si>
  <si>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</si>
  <si>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</si>
  <si>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</si>
  <si>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</si>
  <si>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</si>
  <si>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</si>
  <si>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</si>
  <si>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</si>
  <si>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</si>
  <si>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</si>
  <si>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</si>
  <si>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</si>
  <si>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</si>
  <si>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</si>
  <si>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</si>
  <si>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</si>
  <si>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</si>
  <si>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</si>
  <si>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</si>
  <si>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</si>
  <si>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</si>
  <si>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</si>
  <si>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</si>
  <si>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</si>
  <si>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</si>
  <si>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</si>
  <si>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</si>
  <si>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</si>
  <si>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</si>
  <si>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</si>
  <si>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</si>
  <si>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</si>
  <si>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</si>
  <si>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</si>
  <si>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</si>
  <si>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</si>
  <si>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</si>
  <si>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</si>
  <si>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</si>
  <si>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</si>
  <si>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</si>
  <si>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</si>
  <si>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</si>
  <si>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</si>
  <si>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</si>
  <si>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</si>
  <si>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</si>
  <si>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</si>
  <si>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</si>
  <si>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</si>
  <si>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</si>
  <si>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</si>
  <si>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</si>
  <si>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</si>
  <si>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</si>
  <si>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</si>
  <si>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</si>
  <si>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</si>
  <si>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</si>
  <si>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</si>
  <si>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</si>
  <si>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</si>
  <si>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</si>
  <si>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</si>
  <si>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</si>
  <si>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</si>
  <si>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</si>
  <si>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</si>
  <si>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</si>
  <si>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</si>
  <si>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</si>
  <si>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</si>
  <si>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</si>
  <si>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</si>
  <si>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</si>
  <si>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</si>
  <si>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</si>
  <si>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</si>
  <si>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</si>
  <si>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</si>
  <si>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</si>
  <si>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</si>
  <si>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</si>
  <si>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</si>
  <si>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</si>
  <si>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</si>
  <si>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</si>
  <si>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</si>
  <si>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</si>
  <si>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</si>
  <si>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</si>
  <si>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</si>
  <si>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</si>
  <si>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</si>
  <si>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</si>
  <si>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</si>
  <si>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</si>
  <si>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</si>
  <si>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</si>
  <si>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</si>
  <si>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</si>
  <si>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</si>
  <si>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</si>
  <si>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</si>
  <si>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</si>
  <si>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</si>
  <si>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</si>
  <si>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</si>
  <si>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</si>
  <si>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</si>
  <si>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</si>
  <si>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</si>
  <si>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</si>
  <si>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</si>
  <si>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</si>
  <si>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</si>
  <si>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</si>
  <si>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</si>
  <si>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</si>
  <si>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</si>
  <si>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</si>
  <si>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</si>
  <si>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</si>
  <si>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</si>
  <si>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</si>
  <si>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</si>
  <si>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</si>
  <si>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</si>
  <si>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</si>
  <si>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</si>
  <si>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</si>
  <si>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</si>
  <si>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</si>
  <si>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</si>
  <si>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</si>
  <si>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</si>
  <si>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</si>
  <si>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</si>
  <si>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</si>
  <si>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</si>
  <si>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</si>
  <si>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</si>
  <si>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</si>
  <si>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</si>
  <si>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</si>
  <si>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</si>
  <si>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</si>
  <si>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</si>
  <si>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</si>
  <si>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</si>
  <si>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</si>
  <si>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</si>
  <si>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</si>
  <si>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</si>
  <si>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</si>
  <si>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</si>
  <si>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</si>
  <si>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</si>
  <si>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</si>
  <si>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</si>
  <si>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</si>
  <si>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</si>
  <si>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</si>
  <si>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</si>
  <si>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</si>
  <si>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</si>
  <si>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</si>
  <si>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</si>
  <si>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</si>
  <si>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</si>
  <si>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</si>
  <si>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</si>
  <si>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</si>
  <si>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</si>
  <si>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</si>
  <si>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</si>
  <si>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</si>
  <si>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</si>
  <si>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</si>
  <si>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</si>
  <si>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</si>
  <si>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</si>
  <si>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</si>
  <si>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</si>
  <si>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</si>
  <si>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</si>
  <si>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</si>
  <si>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</si>
  <si>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</si>
  <si>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</si>
  <si>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</si>
  <si>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</si>
  <si>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</si>
  <si>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</si>
  <si>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</si>
  <si>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</si>
  <si>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</si>
  <si>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</si>
  <si>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</si>
  <si>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</si>
  <si>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</si>
  <si>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</si>
  <si>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</si>
  <si>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</si>
  <si>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</si>
  <si>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</si>
  <si>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</si>
  <si>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</si>
  <si>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</si>
  <si>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</si>
  <si>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</si>
  <si>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</si>
  <si>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</si>
  <si>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</si>
  <si>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</si>
  <si>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</si>
  <si>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</si>
  <si>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</si>
  <si>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</si>
  <si>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</si>
  <si>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</si>
  <si>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</si>
  <si>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</si>
  <si>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</si>
  <si>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</si>
  <si>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</si>
  <si>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</si>
  <si>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</si>
  <si>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</si>
  <si>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</si>
  <si>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</si>
  <si>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</si>
  <si>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</si>
  <si>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</si>
  <si>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</si>
  <si>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</si>
  <si>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</si>
  <si>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</si>
  <si>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</si>
  <si>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</si>
  <si>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</si>
  <si>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</si>
  <si>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</si>
  <si>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</si>
  <si>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</si>
  <si>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</si>
  <si>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</si>
  <si>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</si>
  <si>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</si>
  <si>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</si>
  <si>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</si>
  <si>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</si>
  <si>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</si>
  <si>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</si>
  <si>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</si>
  <si>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</si>
  <si>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</si>
  <si>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</si>
  <si>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</si>
  <si>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</si>
  <si>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</si>
  <si>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</si>
  <si>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</si>
  <si>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</si>
  <si>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</si>
  <si>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</si>
  <si>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</si>
  <si>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</si>
  <si>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</si>
  <si>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</si>
  <si>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</si>
  <si>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</si>
  <si>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</si>
  <si>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</si>
  <si>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</si>
  <si>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</si>
  <si>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</si>
  <si>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</si>
  <si>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</si>
  <si>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</si>
  <si>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</si>
  <si>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</si>
  <si>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</si>
  <si>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</si>
  <si>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</si>
  <si>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</si>
  <si>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</si>
  <si>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</si>
  <si>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</si>
  <si>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</si>
  <si>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</si>
  <si>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</si>
  <si>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</si>
  <si>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</si>
  <si>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</si>
  <si>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</si>
  <si>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</si>
  <si>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</si>
  <si>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</si>
  <si>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</si>
  <si>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</si>
  <si>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</si>
  <si>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</si>
  <si>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</si>
  <si>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</si>
  <si>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</si>
  <si>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</si>
  <si>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</si>
  <si>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</si>
  <si>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</si>
  <si>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</si>
  <si>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</si>
  <si>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</si>
  <si>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</si>
  <si>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</si>
  <si>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</si>
  <si>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</si>
  <si>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</si>
  <si>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</si>
  <si>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</si>
  <si>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</si>
  <si>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</si>
  <si>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</si>
  <si>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</si>
  <si>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</si>
  <si>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</si>
  <si>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</si>
  <si>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</si>
  <si>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</si>
  <si>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</si>
  <si>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</si>
  <si>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</si>
  <si>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</si>
  <si>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</si>
  <si>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</si>
  <si>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</si>
  <si>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</si>
  <si>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</si>
  <si>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</si>
  <si>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</si>
  <si>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</si>
  <si>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</si>
  <si>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</si>
  <si>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</si>
  <si>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</si>
  <si>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</si>
  <si>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</si>
  <si>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</si>
  <si>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</si>
  <si>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</si>
  <si>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</si>
  <si>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</si>
  <si>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</si>
  <si>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</si>
  <si>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</si>
  <si>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</si>
  <si>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</si>
  <si>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</si>
  <si>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</si>
  <si>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</si>
  <si>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</si>
  <si>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</si>
  <si>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</si>
  <si>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</si>
  <si>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</si>
  <si>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</si>
  <si>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</si>
  <si>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</si>
  <si>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</si>
  <si>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</si>
  <si>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</si>
  <si>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</si>
  <si>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</si>
  <si>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</si>
  <si>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</si>
  <si>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</si>
  <si>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</si>
  <si>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</si>
  <si>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</si>
  <si>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</si>
  <si>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</si>
  <si>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</si>
  <si>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</si>
  <si>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</si>
  <si>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</si>
  <si>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</si>
  <si>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</si>
  <si>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</si>
  <si>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</si>
  <si>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</si>
  <si>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</si>
  <si>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</si>
  <si>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</si>
  <si>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</si>
  <si>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</si>
  <si>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</si>
  <si>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</si>
  <si>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</si>
  <si>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</si>
  <si>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</si>
  <si>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</si>
  <si>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</si>
  <si>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</si>
  <si>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</si>
  <si>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</si>
  <si>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</si>
  <si>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</si>
  <si>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</si>
  <si>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</si>
  <si>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</si>
  <si>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</si>
  <si>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</si>
  <si>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</si>
  <si>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</si>
  <si>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</si>
  <si>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</si>
  <si>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</si>
  <si>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</si>
  <si>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</si>
  <si>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</si>
  <si>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</si>
  <si>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</si>
  <si>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</si>
  <si>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</si>
  <si>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</si>
  <si>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</si>
  <si>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</si>
  <si>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</si>
  <si>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</si>
  <si>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</si>
  <si>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</si>
  <si>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</si>
  <si>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</si>
  <si>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</si>
  <si>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</si>
  <si>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</si>
  <si>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</si>
  <si>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</si>
  <si>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</si>
  <si>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</si>
  <si>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</si>
  <si>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</si>
  <si>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</si>
  <si>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</si>
  <si>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</si>
  <si>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</si>
  <si>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</si>
  <si>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</si>
  <si>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</si>
  <si>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</si>
  <si>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</si>
  <si>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</si>
  <si>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</si>
  <si>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</si>
  <si>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</si>
  <si>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</si>
  <si>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</si>
  <si>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</si>
  <si>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</si>
  <si>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</si>
  <si>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</si>
  <si>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</si>
  <si>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</si>
  <si>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</si>
  <si>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</si>
  <si>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</si>
  <si>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</si>
  <si>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</si>
  <si>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</si>
  <si>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</si>
  <si>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</si>
  <si>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</si>
  <si>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</si>
  <si>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</si>
  <si>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</si>
  <si>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</si>
  <si>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</si>
  <si>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</si>
  <si>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</si>
  <si>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</si>
  <si>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</si>
  <si>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</si>
  <si>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</si>
  <si>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</si>
  <si>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</si>
  <si>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</si>
  <si>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</si>
  <si>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</si>
  <si>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</si>
  <si>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</si>
  <si>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</si>
  <si>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</si>
  <si>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</si>
  <si>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</si>
  <si>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</si>
  <si>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</si>
  <si>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</si>
  <si>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</si>
  <si>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</si>
  <si>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</si>
  <si>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</si>
  <si>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</si>
  <si>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</si>
  <si>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</si>
  <si>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</si>
  <si>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</si>
  <si>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</si>
  <si>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</si>
  <si>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</si>
  <si>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</si>
  <si>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</si>
  <si>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</si>
  <si>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</si>
  <si>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</si>
  <si>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</si>
  <si>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</si>
  <si>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</si>
  <si>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</si>
  <si>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</si>
  <si>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</si>
  <si>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</si>
  <si>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</si>
  <si>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</si>
  <si>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</si>
  <si>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</si>
  <si>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</si>
  <si>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</si>
  <si>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</si>
  <si>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</si>
  <si>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</si>
  <si>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</si>
  <si>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</si>
  <si>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</si>
  <si>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</si>
  <si>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</si>
  <si>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</si>
  <si>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</si>
  <si>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</si>
  <si>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</si>
  <si>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</si>
  <si>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</si>
  <si>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</si>
  <si>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</si>
  <si>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</si>
  <si>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</si>
  <si>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</si>
  <si>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</si>
  <si>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</si>
  <si>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</si>
  <si>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</si>
  <si>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</si>
  <si>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</si>
  <si>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</si>
  <si>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</si>
  <si>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</si>
  <si>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</si>
  <si>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</si>
  <si>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</si>
  <si>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</si>
  <si>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</si>
  <si>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</si>
  <si>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</si>
  <si>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</si>
  <si>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</si>
  <si>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</si>
  <si>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</si>
  <si>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</si>
  <si>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</si>
  <si>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</si>
  <si>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</si>
  <si>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</si>
  <si>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</si>
  <si>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</si>
  <si>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</si>
  <si>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</si>
  <si>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</si>
  <si>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</si>
  <si>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</si>
  <si>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</si>
  <si>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</si>
  <si>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</si>
  <si>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</si>
  <si>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</si>
  <si>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</si>
  <si>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</si>
  <si>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</si>
  <si>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</si>
  <si>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</si>
  <si>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</si>
  <si>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</si>
  <si>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</si>
  <si>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</si>
  <si>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</si>
  <si>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</si>
  <si>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</si>
  <si>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</si>
  <si>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</si>
  <si>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</si>
  <si>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</si>
  <si>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</si>
  <si>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</si>
  <si>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</si>
  <si>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</si>
  <si>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</si>
  <si>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</si>
  <si>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</si>
  <si>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</si>
  <si>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</si>
  <si>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</si>
  <si>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</si>
  <si>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</si>
  <si>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</si>
  <si>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</si>
  <si>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</si>
  <si>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</si>
  <si>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</si>
  <si>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</si>
  <si>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</si>
  <si>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</si>
  <si>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</si>
  <si>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</si>
  <si>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</si>
  <si>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</si>
  <si>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</si>
  <si>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</si>
  <si>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</si>
  <si>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</si>
  <si>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</si>
  <si>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</si>
  <si>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</si>
  <si>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</si>
  <si>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</si>
  <si>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</si>
  <si>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</si>
  <si>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</si>
  <si>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</si>
  <si>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</si>
  <si>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</si>
  <si>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</si>
  <si>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</si>
  <si>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</si>
  <si>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</si>
  <si>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</si>
  <si>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</si>
  <si>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</si>
  <si>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</si>
  <si>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</si>
  <si>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</si>
  <si>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</si>
  <si>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</si>
  <si>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</si>
  <si>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</si>
  <si>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</si>
  <si>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</si>
  <si>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</si>
  <si>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</si>
  <si>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</si>
  <si>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</si>
  <si>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</si>
  <si>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</si>
  <si>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</si>
  <si>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</si>
  <si>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</si>
  <si>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</si>
  <si>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</si>
  <si>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</si>
  <si>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</si>
  <si>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</si>
  <si>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</si>
  <si>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</si>
  <si>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</si>
  <si>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</si>
  <si>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</si>
  <si>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</si>
  <si>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</si>
  <si>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</si>
  <si>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</si>
  <si>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</si>
  <si>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</si>
  <si>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</si>
  <si>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</si>
  <si>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</si>
  <si>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</si>
  <si>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</si>
  <si>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</si>
  <si>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</si>
  <si>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</si>
  <si>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</si>
  <si>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</si>
  <si>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</si>
  <si>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</si>
  <si>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</si>
  <si>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</si>
  <si>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</si>
  <si>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</si>
  <si>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</si>
  <si>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</si>
  <si>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</si>
  <si>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</si>
  <si>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</si>
  <si>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</si>
  <si>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</si>
  <si>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</si>
  <si>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</si>
  <si>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</si>
  <si>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</si>
  <si>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</si>
  <si>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</si>
  <si>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</si>
  <si>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</si>
  <si>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</si>
  <si>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</si>
  <si>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</si>
  <si>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</si>
  <si>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</si>
  <si>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</si>
  <si>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</si>
  <si>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</si>
  <si>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</si>
  <si>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</si>
  <si>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</si>
  <si>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</si>
  <si>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</si>
  <si>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</si>
  <si>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</si>
  <si>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</si>
  <si>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</si>
  <si>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</si>
  <si>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</si>
  <si>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</si>
  <si>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</si>
  <si>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</si>
  <si>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</si>
  <si>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</si>
  <si>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</si>
  <si>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</si>
  <si>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</si>
  <si>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</si>
  <si>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</si>
  <si>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</si>
  <si>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</si>
  <si>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</si>
  <si>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</si>
  <si>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</si>
  <si>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</si>
  <si>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</si>
  <si>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</si>
  <si>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</si>
  <si>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</si>
  <si>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</si>
  <si>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</si>
  <si>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</si>
  <si>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</si>
  <si>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</si>
  <si>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</si>
  <si>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</si>
  <si>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</si>
  <si>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</si>
  <si>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</si>
  <si>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</si>
  <si>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</si>
  <si>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</si>
  <si>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</si>
  <si>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</si>
  <si>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</si>
  <si>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</si>
  <si>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</si>
  <si>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</si>
  <si>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</si>
  <si>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</si>
  <si>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</si>
  <si>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</si>
  <si>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</si>
  <si>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</si>
  <si>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</si>
  <si>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</si>
  <si>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</si>
  <si>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</si>
  <si>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</si>
  <si>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</si>
  <si>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</si>
  <si>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</si>
  <si>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</si>
  <si>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</si>
  <si>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</si>
  <si>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</si>
  <si>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</si>
  <si>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</si>
  <si>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</si>
  <si>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</si>
  <si>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</si>
  <si>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</si>
  <si>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</si>
  <si>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</si>
  <si>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</si>
  <si>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</si>
  <si>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</si>
  <si>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</si>
  <si>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</si>
  <si>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</si>
  <si>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</si>
  <si>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</si>
  <si>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</si>
  <si>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</si>
  <si>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</si>
  <si>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</si>
  <si>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</si>
  <si>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</si>
  <si>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</si>
  <si>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</si>
  <si>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</si>
  <si>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</si>
  <si>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</si>
  <si>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</si>
  <si>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</si>
  <si>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</si>
  <si>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</si>
  <si>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</si>
  <si>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</si>
  <si>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</si>
  <si>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</si>
  <si>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</si>
  <si>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</si>
  <si>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</si>
  <si>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</si>
  <si>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</si>
  <si>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</si>
  <si>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</si>
  <si>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</si>
  <si>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</si>
  <si>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</si>
  <si>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</si>
  <si>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</si>
  <si>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</si>
  <si>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</si>
  <si>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</si>
  <si>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</si>
  <si>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</si>
  <si>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</si>
  <si>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</si>
  <si>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</si>
  <si>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</si>
  <si>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</si>
  <si>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</si>
  <si>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</si>
  <si>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</si>
  <si>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</si>
  <si>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</si>
  <si>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</si>
  <si>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</si>
  <si>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</si>
  <si>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</si>
  <si>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</si>
  <si>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</si>
  <si>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</si>
  <si>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</si>
  <si>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</si>
  <si>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</si>
  <si>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</si>
  <si>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</si>
  <si>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</si>
  <si>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</si>
  <si>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</si>
  <si>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</si>
  <si>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</si>
  <si>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</si>
  <si>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</si>
  <si>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</si>
  <si>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</si>
  <si>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</si>
  <si>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</si>
  <si>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</si>
  <si>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</si>
  <si>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</si>
  <si>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</si>
  <si>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</si>
  <si>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</si>
  <si>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</si>
  <si>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</si>
  <si>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</si>
  <si>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</si>
  <si>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</si>
  <si>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</si>
  <si>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</si>
  <si>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</si>
  <si>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</si>
  <si>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</si>
  <si>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</si>
  <si>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</si>
  <si>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</si>
  <si>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</si>
  <si>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</si>
  <si>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</si>
  <si>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</si>
  <si>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</si>
  <si>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</si>
  <si>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</si>
  <si>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</si>
  <si>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</si>
  <si>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</si>
  <si>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</si>
  <si>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</si>
  <si>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</si>
  <si>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</si>
  <si>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</si>
  <si>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</si>
  <si>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</si>
  <si>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</si>
  <si>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</si>
  <si>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</si>
  <si>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</si>
  <si>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</si>
  <si>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</si>
  <si>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</si>
  <si>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</si>
  <si>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</si>
  <si>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</si>
  <si>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</si>
  <si>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</si>
  <si>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</si>
  <si>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</si>
  <si>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</si>
  <si>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</si>
  <si>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</si>
  <si>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</si>
  <si>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</si>
  <si>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</si>
  <si>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</si>
  <si>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</si>
  <si>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</si>
  <si>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</si>
  <si>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</si>
  <si>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</si>
  <si>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</si>
  <si>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</si>
  <si>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</si>
  <si>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</si>
  <si>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</si>
  <si>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</si>
  <si>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</si>
  <si>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</si>
  <si>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</si>
  <si>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</si>
  <si>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</si>
  <si>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</si>
  <si>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</si>
  <si>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</si>
  <si>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</si>
  <si>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</si>
  <si>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</si>
  <si>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</si>
  <si>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</si>
  <si>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</si>
  <si>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</si>
  <si>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</si>
  <si>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</si>
  <si>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</si>
  <si>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</si>
  <si>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</si>
  <si>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</si>
  <si>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</si>
  <si>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</si>
  <si>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</si>
  <si>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</si>
  <si>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</si>
  <si>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</si>
  <si>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</si>
  <si>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</si>
  <si>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</si>
  <si>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</si>
  <si>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</si>
  <si>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</si>
  <si>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</si>
  <si>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</si>
  <si>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</si>
  <si>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</si>
  <si>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</si>
  <si>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</si>
  <si>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</si>
  <si>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</si>
  <si>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</si>
  <si>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</si>
  <si>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</si>
  <si>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</si>
  <si>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</si>
  <si>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</si>
  <si>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</si>
  <si>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</si>
  <si>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</si>
  <si>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</si>
  <si>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</si>
  <si>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</si>
  <si>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</si>
  <si>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</si>
  <si>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</si>
  <si>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</si>
  <si>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</si>
  <si>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</si>
  <si>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</si>
  <si>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</si>
  <si>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</si>
  <si>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</si>
  <si>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</si>
  <si>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</si>
  <si>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</si>
  <si>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</si>
  <si>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</si>
  <si>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</si>
  <si>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</si>
  <si>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</si>
  <si>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</si>
  <si>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</si>
  <si>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</si>
  <si>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</si>
  <si>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</si>
  <si>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</si>
  <si>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</si>
  <si>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</si>
  <si>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</si>
  <si>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</si>
  <si>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</si>
  <si>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</si>
  <si>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</si>
  <si>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</si>
  <si>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</si>
  <si>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</si>
  <si>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</si>
  <si>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</si>
  <si>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</si>
  <si>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</si>
  <si>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</si>
  <si>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</si>
  <si>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</si>
  <si>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</si>
  <si>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</si>
  <si>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</si>
  <si>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</si>
  <si>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</si>
  <si>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</si>
  <si>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</si>
  <si>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</si>
  <si>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</si>
  <si>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</si>
  <si>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</si>
  <si>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</si>
  <si>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</si>
  <si>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</si>
  <si>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</si>
  <si>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</si>
  <si>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</si>
  <si>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</si>
  <si>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</si>
  <si>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</si>
  <si>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</si>
  <si>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</si>
  <si>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</si>
  <si>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</si>
  <si>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</si>
  <si>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</si>
  <si>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</si>
  <si>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</si>
  <si>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</si>
  <si>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</si>
  <si>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</si>
  <si>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</si>
  <si>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</si>
  <si>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</si>
  <si>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</si>
  <si>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</si>
  <si>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</si>
  <si>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</si>
  <si>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</si>
  <si>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</si>
  <si>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</si>
  <si>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</si>
  <si>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</si>
  <si>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</si>
  <si>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</si>
  <si>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</si>
  <si>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</si>
  <si>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</si>
  <si>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</si>
  <si>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</si>
  <si>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</si>
  <si>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</si>
  <si>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</si>
  <si>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</si>
  <si>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</si>
  <si>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</si>
  <si>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</si>
  <si>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</si>
  <si>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</si>
  <si>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</si>
  <si>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</si>
  <si>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</si>
  <si>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</si>
  <si>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</si>
  <si>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</si>
  <si>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</si>
  <si>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</si>
  <si>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</si>
  <si>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</si>
  <si>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</si>
  <si>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</si>
  <si>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</si>
  <si>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</si>
  <si>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</si>
  <si>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</si>
  <si>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</si>
  <si>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</si>
  <si>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</si>
  <si>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</si>
  <si>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</si>
  <si>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</si>
  <si>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</si>
  <si>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</si>
  <si>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</si>
  <si>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</si>
  <si>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</si>
  <si>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</si>
  <si>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</si>
  <si>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</si>
  <si>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</si>
  <si>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</si>
  <si>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</si>
  <si>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</si>
  <si>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</si>
  <si>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</si>
  <si>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</si>
  <si>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</si>
  <si>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</si>
  <si>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</si>
  <si>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</si>
  <si>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</si>
  <si>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</si>
  <si>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</si>
  <si>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</si>
  <si>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</si>
  <si>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</si>
  <si>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</si>
  <si>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</si>
  <si>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</si>
  <si>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</si>
  <si>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</si>
  <si>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</si>
  <si>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</si>
  <si>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</si>
  <si>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</si>
  <si>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</si>
  <si>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</si>
  <si>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</si>
  <si>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</si>
  <si>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</si>
  <si>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</si>
  <si>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</si>
  <si>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</si>
  <si>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</si>
  <si>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</si>
  <si>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</si>
  <si>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</si>
  <si>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</si>
  <si>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</si>
  <si>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</si>
  <si>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</si>
  <si>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</si>
  <si>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</si>
  <si>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</si>
  <si>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</si>
  <si>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</si>
  <si>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</si>
  <si>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</si>
  <si>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</si>
  <si>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</si>
  <si>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</si>
  <si>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</si>
  <si>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</si>
  <si>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</si>
  <si>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</si>
  <si>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</si>
  <si>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</si>
  <si>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</si>
  <si>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</si>
  <si>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</si>
  <si>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</si>
  <si>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</si>
  <si>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</si>
  <si>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</si>
  <si>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</si>
  <si>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</si>
  <si>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</si>
  <si>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</si>
  <si>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</si>
  <si>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</si>
  <si>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</si>
  <si>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</si>
  <si>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</si>
  <si>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</si>
  <si>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</si>
  <si>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</si>
  <si>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</si>
  <si>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</si>
  <si>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</si>
  <si>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</si>
  <si>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</si>
  <si>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</si>
  <si>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</si>
  <si>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</si>
  <si>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</si>
  <si>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</si>
  <si>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</si>
  <si>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</si>
  <si>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</si>
  <si>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</si>
  <si>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</si>
  <si>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</si>
  <si>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</si>
  <si>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</si>
  <si>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</si>
  <si>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</si>
  <si>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</si>
  <si>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</si>
  <si>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</si>
  <si>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</si>
  <si>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</si>
  <si>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</si>
  <si>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</si>
  <si>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</si>
  <si>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</si>
  <si>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</si>
  <si>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</si>
  <si>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</si>
  <si>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</si>
  <si>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</si>
  <si>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</si>
  <si>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</si>
  <si>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</si>
  <si>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</si>
  <si>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</si>
  <si>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</si>
  <si>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</si>
  <si>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</si>
  <si>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</si>
  <si>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</si>
  <si>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</si>
  <si>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</si>
  <si>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</si>
  <si>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</si>
  <si>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</si>
  <si>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</si>
  <si>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</si>
  <si>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</si>
  <si>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</si>
  <si>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</si>
  <si>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</si>
  <si>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</si>
  <si>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</si>
  <si>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</si>
  <si>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</si>
  <si>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</si>
  <si>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</si>
  <si>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</si>
  <si>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</si>
  <si>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</si>
  <si>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</si>
  <si>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</si>
  <si>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</si>
  <si>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</si>
  <si>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</si>
  <si>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</si>
  <si>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</si>
  <si>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</si>
  <si>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</si>
  <si>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</si>
  <si>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</si>
  <si>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</si>
  <si>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</si>
  <si>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</si>
  <si>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</si>
  <si>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</si>
  <si>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</si>
  <si>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</si>
  <si>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</si>
  <si>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</si>
  <si>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</si>
  <si>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</si>
  <si>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</si>
  <si>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</si>
  <si>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</si>
  <si>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</si>
  <si>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</si>
  <si>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</si>
  <si>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</si>
  <si>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</si>
  <si>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</si>
  <si>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</si>
  <si>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</si>
  <si>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</si>
  <si>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</si>
  <si>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</si>
  <si>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</si>
  <si>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</si>
  <si>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</si>
  <si>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</si>
  <si>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</si>
  <si>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</si>
  <si>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</si>
  <si>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</si>
  <si>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</si>
  <si>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</si>
  <si>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</si>
  <si>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</si>
  <si>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</si>
  <si>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</si>
  <si>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</si>
  <si>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</si>
  <si>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</si>
  <si>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</si>
  <si>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</si>
  <si>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</si>
  <si>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</si>
  <si>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</si>
  <si>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</si>
  <si>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</si>
  <si>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</si>
  <si>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</si>
  <si>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</si>
  <si>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</si>
  <si>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</si>
  <si>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</si>
  <si>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</si>
  <si>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</si>
  <si>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</si>
  <si>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</si>
  <si>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</si>
  <si>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</si>
  <si>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</si>
  <si>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</si>
  <si>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</si>
  <si>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</si>
  <si>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</si>
  <si>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</si>
  <si>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</si>
  <si>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</si>
  <si>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</si>
  <si>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</si>
  <si>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</si>
  <si>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</si>
  <si>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</si>
  <si>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</si>
  <si>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</si>
  <si>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</si>
  <si>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</si>
  <si>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</si>
  <si>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</si>
  <si>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</si>
  <si>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</si>
  <si>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</si>
  <si>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</si>
  <si>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</si>
  <si>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</si>
  <si>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</si>
  <si>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</si>
  <si>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</si>
  <si>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</si>
  <si>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</si>
  <si>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</si>
  <si>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</si>
  <si>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</si>
  <si>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</si>
  <si>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</si>
  <si>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</si>
  <si>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</si>
  <si>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</si>
  <si>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</si>
  <si>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</si>
  <si>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</si>
  <si>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</si>
  <si>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</si>
  <si>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</si>
  <si>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</si>
  <si>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</si>
  <si>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</si>
  <si>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</si>
  <si>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</si>
  <si>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</si>
  <si>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</si>
  <si>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</si>
  <si>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</si>
  <si>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</si>
  <si>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</si>
  <si>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</si>
  <si>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</si>
  <si>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</si>
  <si>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</si>
  <si>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</si>
  <si>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</si>
  <si>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</si>
  <si>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</si>
  <si>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</si>
  <si>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</si>
  <si>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</si>
  <si>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</si>
  <si>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</si>
  <si>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</si>
  <si>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</si>
  <si>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</si>
  <si>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</si>
  <si>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</si>
  <si>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</si>
  <si>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</si>
  <si>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</si>
  <si>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</si>
  <si>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</si>
  <si>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</si>
  <si>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</si>
  <si>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</si>
  <si>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</si>
  <si>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</si>
  <si>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</si>
  <si>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</si>
  <si>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</si>
  <si>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</si>
  <si>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</si>
  <si>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</si>
  <si>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</si>
  <si>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</si>
  <si>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</si>
  <si>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</si>
  <si>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</si>
  <si>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</si>
  <si>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</si>
  <si>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</si>
  <si>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</si>
  <si>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</si>
  <si>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</si>
  <si>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</si>
  <si>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</si>
  <si>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</si>
  <si>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</si>
  <si>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</si>
  <si>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</si>
  <si>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</si>
  <si>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</si>
  <si>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</si>
  <si>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</si>
  <si>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</si>
  <si>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</si>
  <si>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</si>
  <si>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</si>
  <si>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</si>
  <si>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</si>
  <si>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</si>
  <si>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</si>
  <si>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</si>
  <si>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</si>
  <si>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</si>
  <si>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</si>
  <si>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</si>
  <si>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</si>
  <si>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</si>
  <si>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</si>
  <si>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</si>
  <si>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</si>
  <si>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</si>
  <si>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</si>
  <si>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</si>
  <si>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</si>
  <si>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</si>
  <si>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</si>
  <si>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</si>
  <si>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</si>
  <si>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</si>
  <si>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</si>
  <si>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</si>
  <si>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</si>
  <si>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</si>
  <si>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</si>
  <si>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</si>
  <si>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</si>
  <si>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</si>
  <si>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</si>
  <si>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</si>
  <si>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</si>
  <si>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</si>
  <si>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</si>
  <si>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</si>
  <si>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</si>
  <si>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</si>
  <si>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</si>
  <si>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</si>
  <si>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</si>
  <si>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</si>
  <si>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</si>
  <si>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</si>
  <si>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</si>
  <si>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</si>
  <si>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</si>
  <si>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</si>
  <si>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</si>
  <si>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</si>
  <si>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</si>
  <si>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</si>
  <si>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</si>
  <si>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</si>
  <si>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</si>
  <si>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</si>
  <si>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</si>
  <si>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</si>
  <si>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</si>
  <si>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</si>
  <si>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</si>
  <si>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</si>
  <si>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</si>
  <si>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</si>
  <si>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</si>
  <si>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</si>
  <si>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</si>
  <si>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</si>
  <si>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</si>
  <si>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</si>
  <si>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</si>
  <si>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</si>
  <si>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</si>
  <si>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</si>
  <si>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</si>
  <si>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</si>
  <si>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</si>
  <si>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</si>
  <si>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</si>
  <si>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</si>
  <si>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</si>
  <si>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</si>
  <si>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</si>
  <si>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</si>
  <si>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</si>
  <si>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</si>
  <si>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</si>
  <si>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</si>
  <si>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</si>
  <si>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</si>
  <si>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</si>
  <si>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</si>
  <si>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</si>
  <si>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</si>
  <si>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</si>
  <si>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</si>
  <si>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</si>
  <si>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</si>
  <si>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</si>
  <si>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</si>
  <si>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</si>
  <si>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</si>
  <si>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</si>
  <si>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</si>
  <si>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</si>
  <si>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</si>
  <si>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</si>
  <si>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</si>
  <si>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</si>
  <si>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</si>
  <si>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</si>
  <si>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</si>
  <si>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</si>
  <si>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</si>
  <si>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</si>
  <si>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</si>
  <si>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</si>
  <si>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</si>
  <si>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</si>
  <si>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</si>
  <si>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</si>
  <si>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</si>
  <si>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</si>
  <si>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</si>
  <si>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</si>
  <si>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</si>
  <si>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</si>
  <si>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</si>
  <si>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</si>
  <si>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</si>
  <si>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</si>
  <si>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</si>
  <si>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</si>
  <si>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</si>
  <si>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</si>
  <si>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</si>
  <si>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</si>
  <si>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</si>
  <si>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</si>
  <si>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</si>
  <si>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</si>
  <si>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</si>
  <si>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</si>
  <si>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</si>
  <si>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</si>
  <si>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</si>
  <si>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</si>
  <si>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</si>
  <si>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</si>
  <si>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</si>
  <si>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</si>
  <si>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</si>
  <si>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</si>
  <si>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</si>
  <si>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</si>
  <si>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</si>
  <si>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</si>
  <si>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</si>
  <si>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</si>
  <si>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</si>
  <si>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</si>
  <si>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</si>
  <si>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</si>
  <si>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</si>
  <si>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</si>
  <si>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</si>
  <si>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</si>
  <si>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</si>
  <si>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</si>
  <si>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</si>
  <si>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</si>
  <si>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</si>
  <si>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</si>
  <si>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</si>
  <si>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</si>
  <si>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</si>
  <si>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</si>
  <si>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</si>
  <si>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</si>
  <si>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</si>
  <si>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</si>
  <si>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</si>
  <si>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</si>
  <si>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</si>
  <si>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</si>
  <si>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</si>
  <si>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</si>
  <si>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</si>
  <si>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</si>
  <si>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</si>
  <si>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</si>
  <si>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</si>
  <si>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</si>
  <si>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</si>
  <si>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</si>
  <si>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</si>
  <si>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</si>
  <si>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</si>
  <si>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</si>
  <si>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</si>
  <si>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</si>
  <si>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</si>
  <si>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</si>
  <si>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</si>
  <si>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</si>
  <si>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</si>
  <si>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</si>
  <si>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</si>
  <si>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</si>
  <si>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</si>
  <si>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</si>
  <si>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</si>
  <si>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</si>
  <si>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</si>
  <si>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</si>
  <si>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</si>
  <si>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</si>
  <si>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</si>
  <si>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</si>
  <si>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</si>
  <si>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</si>
  <si>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</si>
  <si>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</si>
  <si>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</si>
  <si>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</si>
  <si>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</si>
  <si>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</si>
  <si>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</si>
  <si>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</si>
  <si>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</si>
  <si>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</si>
  <si>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</si>
  <si>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</si>
  <si>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</si>
  <si>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</si>
  <si>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</si>
  <si>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</si>
  <si>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</si>
  <si>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</si>
  <si>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</si>
  <si>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</si>
  <si>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</si>
  <si>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</si>
  <si>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</si>
  <si>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</si>
  <si>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</si>
  <si>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</si>
  <si>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</si>
  <si>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</si>
  <si>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</si>
  <si>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</si>
  <si>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</si>
  <si>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</si>
  <si>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</si>
  <si>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</si>
  <si>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</si>
  <si>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</si>
  <si>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</si>
  <si>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</si>
  <si>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</si>
  <si>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</si>
  <si>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</si>
  <si>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</si>
  <si>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</si>
  <si>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</si>
  <si>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</si>
  <si>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</si>
  <si>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</si>
  <si>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</si>
  <si>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</si>
  <si>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</si>
  <si>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</si>
  <si>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</si>
  <si>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</si>
  <si>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</si>
  <si>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</si>
  <si>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</si>
  <si>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</si>
  <si>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</si>
  <si>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</si>
  <si>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</si>
  <si>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</si>
  <si>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</si>
  <si>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</si>
  <si>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</si>
  <si>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</si>
  <si>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</si>
  <si>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</si>
  <si>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</si>
  <si>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</si>
  <si>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</si>
  <si>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</si>
  <si>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</si>
  <si>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</si>
  <si>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</si>
  <si>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</si>
  <si>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</si>
  <si>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</si>
  <si>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</si>
  <si>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</si>
  <si>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</si>
  <si>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</si>
  <si>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</si>
  <si>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</si>
  <si>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</si>
  <si>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</si>
  <si>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</si>
  <si>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</si>
  <si>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</si>
  <si>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</si>
  <si>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</si>
  <si>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</si>
  <si>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</si>
  <si>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</si>
  <si>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</si>
  <si>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</si>
  <si>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</si>
  <si>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</si>
  <si>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</si>
  <si>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</si>
  <si>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</si>
  <si>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</si>
  <si>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</si>
  <si>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</si>
  <si>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</si>
  <si>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</si>
  <si>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</si>
  <si>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</si>
  <si>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</si>
  <si>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</si>
  <si>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</si>
  <si>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</si>
  <si>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</si>
  <si>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</si>
  <si>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</si>
  <si>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</si>
  <si>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</si>
  <si>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</si>
  <si>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</si>
  <si>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</si>
  <si>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</si>
  <si>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</si>
  <si>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</si>
  <si>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</si>
  <si>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</si>
  <si>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</si>
  <si>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</si>
  <si>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</si>
  <si>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</si>
  <si>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</si>
  <si>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</si>
  <si>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</si>
  <si>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</si>
  <si>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</si>
  <si>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</si>
  <si>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</si>
  <si>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</si>
  <si>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</si>
  <si>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</si>
  <si>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</si>
  <si>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</si>
  <si>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</si>
  <si>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</si>
  <si>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</si>
  <si>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</si>
  <si>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</si>
  <si>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</si>
  <si>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</si>
  <si>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</si>
  <si>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</si>
  <si>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</si>
  <si>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</si>
  <si>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</si>
  <si>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</si>
  <si>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</si>
  <si>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</si>
  <si>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</si>
  <si>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</si>
  <si>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</si>
  <si>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</si>
  <si>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</si>
  <si>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</si>
  <si>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</si>
  <si>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</si>
  <si>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</si>
  <si>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</si>
  <si>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</si>
  <si>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</si>
  <si>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</si>
  <si>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</si>
  <si>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</si>
  <si>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</si>
  <si>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</si>
  <si>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</si>
  <si>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</si>
  <si>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</si>
  <si>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</si>
  <si>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</si>
  <si>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</si>
  <si>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</si>
  <si>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</si>
  <si>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</si>
  <si>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</si>
  <si>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</si>
  <si>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</si>
  <si>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</si>
  <si>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</si>
  <si>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</si>
  <si>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</si>
  <si>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</si>
  <si>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</si>
  <si>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</si>
  <si>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</si>
  <si>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</si>
  <si>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</si>
  <si>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</si>
  <si>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</si>
  <si>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</si>
  <si>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</si>
  <si>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</si>
  <si>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</si>
  <si>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</si>
  <si>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</si>
  <si>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</si>
  <si>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</si>
  <si>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</si>
  <si>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</si>
  <si>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</si>
  <si>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</si>
  <si>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</si>
  <si>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</si>
  <si>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</si>
  <si>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</si>
  <si>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</si>
  <si>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</si>
  <si>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</si>
  <si>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</si>
  <si>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</si>
  <si>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</si>
  <si>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</si>
  <si>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</si>
  <si>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</si>
  <si>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</si>
  <si>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</si>
  <si>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</si>
  <si>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</si>
  <si>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</si>
  <si>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</si>
  <si>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</si>
  <si>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</si>
  <si>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</si>
  <si>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</si>
  <si>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</si>
  <si>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</si>
  <si>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</si>
  <si>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</si>
  <si>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</si>
  <si>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</si>
  <si>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</si>
  <si>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</si>
  <si>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</si>
  <si>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</si>
  <si>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</si>
  <si>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</si>
  <si>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</si>
  <si>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</si>
  <si>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</si>
  <si>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</si>
  <si>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</si>
  <si>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</si>
  <si>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</si>
  <si>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</si>
  <si>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</si>
  <si>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</si>
  <si>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</si>
  <si>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</si>
  <si>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</si>
  <si>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</si>
  <si>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</si>
  <si>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</si>
  <si>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</si>
  <si>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</si>
  <si>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</si>
  <si>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</si>
  <si>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</si>
  <si>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</si>
  <si>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</si>
  <si>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</si>
  <si>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</si>
  <si>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</si>
  <si>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</si>
  <si>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</si>
  <si>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</si>
  <si>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</si>
  <si>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</si>
  <si>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</si>
  <si>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</si>
  <si>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</si>
  <si>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</si>
  <si>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</si>
  <si>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</si>
  <si>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</si>
  <si>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</si>
  <si>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</si>
  <si>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</si>
  <si>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</si>
  <si>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</si>
  <si>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</si>
  <si>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</si>
  <si>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</si>
  <si>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</si>
  <si>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</si>
  <si>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</si>
  <si>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</si>
  <si>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</si>
  <si>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</si>
  <si>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</si>
  <si>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</si>
  <si>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</si>
  <si>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</si>
  <si>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</si>
  <si>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</si>
  <si>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</si>
  <si>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</si>
  <si>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</si>
  <si>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</si>
  <si>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</si>
  <si>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</si>
  <si>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</si>
  <si>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</si>
  <si>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</si>
  <si>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</si>
  <si>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</si>
  <si>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</si>
  <si>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</si>
  <si>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</si>
  <si>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</si>
  <si>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</si>
  <si>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</si>
  <si>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</si>
  <si>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</si>
  <si>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</si>
  <si>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</si>
  <si>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</si>
  <si>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</si>
  <si>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</si>
  <si>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</si>
  <si>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</si>
  <si>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</si>
  <si>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</si>
  <si>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</si>
  <si>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</si>
  <si>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</si>
  <si>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</si>
  <si>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</si>
  <si>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</si>
  <si>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</si>
  <si>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</si>
  <si>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</si>
  <si>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</si>
  <si>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</si>
  <si>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</si>
  <si>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</si>
  <si>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</si>
  <si>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</si>
  <si>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</si>
  <si>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</si>
  <si>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</si>
  <si>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</si>
  <si>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</si>
  <si>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</si>
  <si>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</si>
  <si>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</si>
  <si>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</si>
  <si>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</si>
  <si>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</si>
  <si>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</si>
  <si>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</si>
  <si>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</si>
  <si>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</si>
  <si>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</si>
  <si>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</si>
  <si>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</si>
  <si>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</si>
  <si>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</si>
  <si>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</si>
  <si>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</si>
  <si>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</si>
  <si>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</si>
  <si>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</si>
  <si>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</si>
  <si>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</si>
  <si>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</si>
  <si>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</si>
  <si>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</si>
  <si>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</si>
  <si>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</si>
  <si>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</si>
  <si>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</si>
  <si>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</si>
  <si>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</si>
  <si>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</si>
  <si>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</si>
  <si>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</si>
  <si>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</si>
  <si>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</si>
  <si>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</si>
  <si>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</si>
  <si>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</si>
  <si>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</si>
  <si>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</si>
  <si>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</si>
  <si>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</si>
  <si>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</si>
  <si>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</si>
  <si>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</si>
  <si>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</si>
  <si>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</si>
  <si>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</si>
  <si>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</si>
  <si>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</si>
  <si>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</si>
  <si>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</si>
  <si>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</si>
  <si>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</si>
  <si>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</si>
  <si>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</si>
  <si>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</si>
  <si>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</si>
  <si>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</si>
  <si>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</si>
  <si>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</si>
  <si>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</si>
  <si>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</si>
  <si>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</si>
  <si>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</si>
  <si>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</si>
  <si>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</si>
  <si>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</si>
  <si>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</si>
  <si>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</si>
  <si>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</si>
  <si>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</si>
  <si>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</si>
  <si>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</si>
  <si>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</si>
  <si>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</si>
  <si>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</si>
  <si>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</si>
  <si>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</si>
  <si>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</si>
  <si>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</si>
  <si>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</si>
  <si>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</si>
  <si>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</si>
  <si>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</si>
  <si>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</si>
  <si>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</si>
  <si>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</si>
  <si>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</si>
  <si>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</si>
  <si>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</si>
  <si>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</si>
  <si>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</si>
  <si>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</si>
  <si>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</si>
  <si>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</si>
  <si>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</si>
  <si>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</si>
  <si>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</si>
  <si>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</si>
  <si>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</si>
  <si>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</si>
  <si>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</si>
  <si>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</si>
  <si>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</si>
  <si>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</si>
  <si>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</si>
  <si>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</si>
  <si>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</si>
  <si>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</si>
  <si>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</si>
  <si>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</si>
  <si>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</si>
  <si>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</si>
  <si>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</si>
  <si>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</si>
  <si>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</si>
  <si>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</si>
  <si>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</si>
  <si>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</si>
  <si>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</si>
  <si>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</si>
  <si>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</si>
  <si>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</si>
  <si>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</si>
  <si>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</si>
  <si>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</si>
  <si>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</si>
  <si>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</si>
  <si>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</si>
  <si>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</si>
  <si>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</si>
  <si>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</si>
  <si>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</si>
  <si>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</si>
  <si>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</si>
  <si>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</si>
  <si>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</si>
  <si>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</si>
  <si>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</si>
  <si>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</si>
  <si>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</si>
  <si>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</si>
  <si>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</si>
  <si>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</si>
  <si>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</si>
  <si>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</si>
  <si>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</si>
  <si>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</si>
  <si>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</si>
  <si>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</si>
  <si>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</si>
  <si>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</si>
  <si>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</si>
  <si>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</si>
  <si>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</si>
  <si>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</si>
  <si>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</si>
  <si>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</si>
  <si>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</si>
  <si>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</si>
  <si>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</si>
  <si>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</si>
  <si>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</si>
  <si>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</si>
  <si>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</si>
  <si>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</si>
  <si>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</si>
  <si>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</si>
  <si>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</si>
  <si>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</si>
  <si>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</si>
  <si>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</si>
  <si>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</si>
  <si>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</si>
  <si>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</si>
  <si>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</si>
  <si>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</si>
  <si>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</si>
  <si>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</si>
  <si>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</si>
  <si>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</si>
  <si>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</si>
  <si>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</si>
  <si>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</si>
  <si>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</si>
  <si>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</si>
  <si>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</si>
  <si>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</si>
  <si>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</si>
  <si>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</si>
  <si>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</si>
  <si>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</si>
  <si>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</si>
  <si>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</si>
  <si>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</si>
  <si>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</si>
  <si>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</si>
  <si>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</si>
  <si>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</si>
  <si>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</si>
  <si>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</si>
  <si>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</si>
  <si>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</si>
  <si>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</si>
  <si>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</si>
  <si>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</si>
  <si>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</si>
  <si>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</si>
  <si>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</si>
  <si>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</si>
  <si>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</si>
  <si>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</si>
  <si>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</si>
  <si>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</si>
  <si>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</si>
  <si>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</si>
  <si>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</si>
  <si>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</si>
  <si>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</si>
  <si>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</si>
  <si>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</si>
  <si>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</si>
  <si>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</si>
  <si>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</si>
  <si>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</si>
  <si>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</si>
  <si>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</si>
  <si>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</si>
  <si>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</si>
  <si>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</si>
  <si>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</si>
  <si>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</si>
  <si>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</si>
  <si>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</si>
  <si>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</si>
  <si>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</si>
  <si>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</si>
  <si>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</si>
  <si>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</si>
  <si>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</si>
  <si>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</si>
  <si>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</si>
  <si>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</si>
  <si>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</si>
  <si>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</si>
  <si>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</si>
  <si>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</si>
  <si>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</si>
  <si>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</si>
  <si>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</si>
  <si>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</si>
  <si>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</si>
  <si>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</si>
  <si>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</si>
  <si>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</si>
  <si>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</si>
  <si>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</si>
  <si>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</si>
  <si>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</si>
  <si>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</si>
  <si>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</si>
  <si>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</si>
  <si>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</si>
  <si>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</si>
  <si>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</si>
  <si>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</si>
  <si>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</si>
  <si>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</si>
  <si>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</si>
  <si>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</si>
  <si>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</si>
  <si>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</si>
  <si>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</si>
  <si>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</si>
  <si>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</si>
  <si>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</si>
  <si>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</si>
  <si>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</si>
  <si>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</si>
  <si>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</si>
  <si>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</si>
  <si>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</si>
  <si>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</si>
  <si>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</si>
  <si>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</si>
  <si>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</si>
  <si>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</si>
  <si>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</si>
  <si>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</si>
  <si>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</si>
  <si>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</si>
  <si>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</si>
  <si>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</si>
  <si>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</si>
  <si>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</si>
  <si>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</si>
  <si>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</si>
  <si>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</si>
  <si>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</si>
  <si>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</si>
  <si>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</si>
  <si>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</si>
  <si>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</si>
  <si>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</si>
  <si>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</si>
  <si>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</si>
  <si>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</si>
  <si>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</si>
  <si>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</si>
  <si>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</si>
  <si>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</si>
  <si>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</si>
  <si>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</si>
  <si>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</si>
  <si>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</si>
  <si>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</si>
  <si>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</si>
  <si>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</si>
  <si>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</si>
  <si>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</si>
  <si>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</si>
  <si>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</si>
  <si>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</si>
  <si>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</si>
  <si>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</si>
  <si>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</si>
  <si>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</si>
  <si>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</si>
  <si>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</si>
  <si>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</si>
  <si>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</si>
  <si>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</si>
  <si>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</si>
  <si>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</si>
  <si>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</si>
  <si>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</si>
  <si>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</si>
  <si>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</si>
  <si>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</si>
  <si>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</si>
  <si>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</si>
  <si>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</si>
  <si>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</si>
  <si>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</si>
  <si>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</si>
  <si>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</si>
  <si>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</si>
  <si>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</si>
  <si>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</si>
  <si>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</si>
  <si>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</si>
  <si>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</si>
  <si>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</si>
  <si>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</si>
  <si>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</si>
  <si>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</si>
  <si>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</si>
  <si>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</si>
  <si>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</si>
  <si>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</si>
  <si>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</si>
  <si>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</si>
  <si>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</si>
  <si>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</si>
  <si>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</si>
  <si>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</si>
  <si>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</si>
  <si>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</si>
  <si>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</si>
  <si>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</si>
  <si>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</si>
  <si>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</si>
  <si>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</si>
  <si>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</si>
  <si>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</si>
  <si>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</si>
  <si>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</si>
  <si>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</si>
  <si>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</si>
  <si>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</si>
  <si>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</si>
  <si>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</si>
  <si>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</si>
  <si>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</si>
  <si>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</si>
  <si>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</si>
  <si>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</si>
  <si>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</si>
  <si>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</si>
  <si>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</si>
  <si>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</si>
  <si>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</si>
  <si>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</si>
  <si>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</si>
  <si>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</si>
  <si>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</si>
  <si>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</si>
  <si>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</si>
  <si>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</si>
  <si>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</si>
  <si>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</si>
  <si>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</si>
  <si>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</si>
  <si>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</si>
  <si>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</si>
  <si>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</si>
  <si>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</si>
  <si>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</si>
  <si>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</si>
  <si>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</si>
  <si>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</si>
  <si>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</si>
  <si>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</si>
  <si>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</si>
  <si>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</si>
  <si>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</si>
  <si>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</si>
  <si>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</si>
  <si>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</si>
  <si>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</si>
  <si>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</si>
  <si>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</si>
  <si>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</si>
  <si>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</si>
  <si>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</si>
  <si>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</si>
  <si>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</si>
  <si>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</si>
  <si>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</si>
  <si>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</si>
  <si>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</si>
  <si>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</si>
  <si>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</si>
  <si>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</si>
  <si>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</si>
  <si>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</si>
  <si>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</si>
  <si>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</si>
  <si>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</si>
  <si>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</si>
  <si>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</si>
  <si>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</si>
  <si>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</si>
  <si>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</si>
  <si>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</si>
  <si>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</si>
  <si>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</si>
  <si>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</si>
  <si>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</si>
  <si>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</si>
  <si>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</si>
  <si>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</si>
  <si>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</si>
  <si>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</si>
  <si>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</si>
  <si>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</si>
  <si>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</si>
  <si>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</si>
  <si>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</si>
  <si>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</si>
  <si>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</si>
  <si>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</si>
  <si>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</si>
  <si>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</si>
  <si>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</si>
  <si>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</si>
  <si>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</si>
  <si>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</si>
  <si>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</si>
  <si>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</si>
  <si>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</si>
  <si>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</si>
  <si>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</si>
  <si>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</si>
  <si>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</si>
  <si>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</si>
  <si>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</si>
  <si>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</si>
  <si>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</si>
  <si>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</si>
  <si>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</si>
  <si>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</si>
  <si>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</si>
  <si>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</si>
  <si>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</si>
  <si>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</si>
  <si>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</si>
  <si>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</si>
  <si>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</si>
  <si>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</si>
  <si>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</si>
  <si>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</si>
  <si>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</si>
  <si>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</si>
  <si>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</si>
  <si>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</si>
  <si>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</si>
  <si>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</si>
  <si>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</si>
  <si>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</si>
  <si>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</si>
  <si>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</si>
  <si>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</si>
  <si>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</si>
  <si>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</si>
  <si>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</si>
  <si>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</si>
  <si>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</si>
  <si>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</si>
  <si>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</si>
  <si>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</si>
  <si>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</si>
  <si>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</si>
  <si>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</si>
  <si>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</si>
  <si>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</si>
  <si>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</si>
  <si>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</si>
  <si>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</si>
  <si>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</si>
  <si>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</si>
  <si>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</si>
  <si>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</si>
  <si>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</si>
  <si>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</si>
  <si>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</si>
  <si>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</si>
  <si>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</si>
  <si>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</si>
  <si>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</si>
  <si>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</si>
  <si>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</si>
  <si>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</si>
  <si>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</si>
  <si>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</si>
  <si>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</si>
  <si>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</si>
  <si>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</si>
  <si>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</si>
  <si>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</si>
  <si>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</si>
  <si>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</si>
  <si>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</si>
  <si>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</si>
  <si>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</si>
  <si>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</si>
  <si>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</si>
  <si>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</si>
  <si>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</si>
  <si>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</si>
  <si>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</si>
  <si>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</si>
  <si>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</si>
  <si>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</si>
  <si>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</si>
  <si>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</si>
  <si>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</si>
  <si>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</si>
  <si>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</si>
  <si>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</si>
  <si>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</si>
  <si>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</si>
  <si>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</si>
  <si>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</si>
  <si>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</si>
  <si>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</si>
  <si>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</si>
  <si>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</si>
  <si>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</si>
  <si>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</si>
  <si>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</si>
  <si>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</si>
  <si>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</si>
  <si>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</si>
  <si>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</si>
  <si>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</si>
  <si>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</si>
  <si>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</si>
  <si>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</si>
  <si>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</si>
  <si>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</si>
  <si>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</si>
  <si>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</si>
  <si>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</si>
  <si>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</si>
  <si>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</si>
  <si>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</si>
  <si>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</si>
  <si>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</si>
  <si>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</si>
  <si>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</si>
  <si>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</si>
  <si>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</si>
  <si>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</si>
  <si>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</si>
  <si>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</si>
  <si>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</si>
  <si>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</si>
  <si>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</si>
  <si>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</si>
  <si>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</si>
  <si>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</si>
  <si>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</si>
  <si>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</si>
  <si>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</si>
  <si>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</si>
  <si>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</si>
  <si>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</si>
  <si>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</si>
  <si>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</si>
  <si>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</si>
  <si>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</si>
  <si>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</si>
  <si>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</si>
  <si>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</si>
  <si>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</si>
  <si>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</si>
  <si>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</si>
  <si>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</si>
  <si>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</si>
  <si>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</si>
  <si>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</si>
  <si>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</si>
  <si>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</si>
  <si>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</si>
  <si>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</si>
  <si>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</si>
  <si>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</si>
  <si>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</si>
  <si>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</si>
  <si>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</si>
  <si>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</si>
  <si>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</si>
  <si>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</si>
  <si>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</si>
  <si>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</si>
  <si>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</si>
  <si>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</si>
  <si>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</si>
  <si>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</si>
  <si>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</si>
  <si>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</si>
  <si>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</si>
  <si>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</si>
  <si>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</si>
  <si>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</si>
  <si>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</si>
  <si>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</si>
  <si>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</si>
  <si>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</si>
  <si>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</si>
  <si>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</si>
  <si>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</si>
  <si>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</si>
  <si>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</si>
  <si>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</si>
  <si>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</si>
  <si>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</si>
  <si>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</si>
  <si>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</si>
  <si>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</si>
  <si>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</si>
  <si>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</si>
  <si>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</si>
  <si>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</si>
  <si>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</si>
  <si>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</si>
  <si>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</si>
  <si>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</si>
  <si>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</si>
  <si>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</si>
  <si>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</si>
  <si>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</si>
  <si>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</si>
  <si>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</si>
  <si>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</si>
  <si>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</si>
  <si>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</si>
  <si>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</si>
  <si>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</si>
  <si>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</si>
  <si>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</si>
  <si>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</si>
  <si>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</si>
  <si>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</si>
  <si>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</si>
  <si>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</si>
  <si>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</si>
  <si>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</si>
  <si>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</si>
  <si>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</si>
  <si>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</si>
  <si>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</si>
  <si>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</si>
  <si>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</si>
  <si>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</si>
  <si>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</si>
  <si>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</si>
  <si>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</si>
  <si>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</si>
  <si>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</si>
  <si>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</si>
  <si>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</si>
  <si>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</si>
  <si>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</si>
  <si>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</si>
  <si>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</si>
  <si>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</si>
  <si>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</si>
  <si>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</si>
  <si>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</si>
  <si>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</si>
  <si>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</si>
  <si>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</si>
  <si>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</si>
  <si>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</si>
  <si>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</si>
  <si>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</si>
  <si>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</si>
  <si>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</si>
  <si>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</si>
  <si>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</si>
  <si>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</si>
  <si>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</si>
  <si>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</si>
  <si>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</si>
  <si>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</si>
  <si>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</si>
  <si>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</si>
  <si>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</si>
  <si>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</si>
  <si>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</si>
  <si>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</si>
  <si>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</si>
  <si>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</si>
  <si>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</si>
  <si>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</si>
  <si>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</si>
  <si>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</si>
  <si>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</si>
  <si>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</si>
  <si>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</si>
  <si>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</si>
  <si>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</si>
  <si>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</si>
  <si>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</si>
  <si>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</si>
  <si>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</si>
  <si>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</si>
  <si>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</si>
  <si>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</si>
  <si>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</si>
  <si>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</si>
  <si>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</si>
  <si>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</si>
  <si>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</si>
  <si>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</si>
  <si>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</si>
  <si>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</si>
  <si>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</si>
  <si>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</si>
  <si>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</si>
  <si>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</si>
  <si>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</si>
  <si>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</si>
  <si>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</si>
  <si>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</si>
  <si>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</si>
  <si>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</si>
  <si>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</si>
  <si>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</si>
  <si>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</si>
  <si>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</si>
  <si>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</si>
  <si>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</si>
  <si>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</si>
  <si>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</si>
  <si>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</si>
  <si>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</si>
  <si>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</si>
  <si>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</si>
  <si>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</si>
  <si>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</si>
  <si>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</si>
  <si>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</si>
  <si>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</si>
  <si>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</si>
  <si>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</si>
  <si>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</si>
  <si>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</si>
  <si>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</si>
  <si>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</si>
  <si>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</si>
  <si>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</si>
  <si>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</si>
  <si>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</si>
  <si>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</si>
  <si>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</si>
  <si>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</si>
  <si>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</si>
  <si>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</si>
  <si>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</si>
  <si>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</si>
  <si>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</si>
  <si>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</si>
  <si>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</si>
  <si>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</si>
  <si>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</si>
  <si>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</si>
  <si>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</si>
  <si>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</si>
  <si>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</si>
  <si>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</si>
  <si>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</si>
  <si>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</si>
  <si>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</si>
  <si>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</si>
  <si>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</si>
  <si>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</si>
  <si>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</si>
  <si>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</si>
  <si>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</si>
  <si>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</si>
  <si>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</si>
  <si>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</si>
  <si>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</si>
  <si>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</si>
  <si>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</si>
  <si>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</si>
  <si>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</si>
  <si>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</si>
  <si>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</si>
  <si>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</si>
  <si>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</si>
  <si>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</si>
  <si>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</si>
  <si>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</si>
  <si>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</si>
  <si>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</si>
  <si>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</si>
  <si>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</si>
  <si>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</si>
  <si>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</si>
  <si>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</si>
  <si>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</si>
  <si>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</si>
  <si>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</si>
  <si>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</si>
  <si>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</si>
  <si>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</si>
  <si>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</si>
  <si>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</si>
  <si>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</si>
  <si>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</si>
  <si>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</si>
  <si>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</si>
  <si>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</si>
  <si>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</si>
  <si>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</si>
  <si>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</si>
  <si>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</si>
  <si>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</si>
  <si>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</si>
  <si>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</si>
  <si>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</si>
  <si>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</si>
  <si>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</si>
  <si>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</si>
  <si>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</si>
  <si>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</si>
  <si>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</si>
  <si>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</si>
  <si>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</si>
  <si>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</si>
  <si>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</si>
  <si>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</si>
  <si>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</si>
  <si>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</si>
  <si>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</si>
  <si>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</si>
  <si>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</si>
  <si>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</si>
  <si>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</si>
  <si>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</si>
  <si>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</si>
  <si>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</si>
  <si>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</si>
  <si>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</si>
  <si>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</si>
  <si>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</si>
  <si>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</si>
  <si>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</si>
  <si>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</si>
  <si>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</si>
  <si>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</si>
  <si>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</si>
  <si>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</si>
  <si>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</si>
  <si>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</si>
  <si>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</si>
  <si>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</si>
  <si>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</si>
  <si>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</si>
  <si>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</si>
  <si>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</si>
  <si>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</si>
  <si>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</si>
  <si>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</si>
  <si>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</si>
  <si>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</si>
  <si>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</si>
  <si>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</si>
  <si>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</si>
  <si>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</si>
  <si>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</si>
  <si>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</si>
  <si>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</si>
  <si>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</si>
  <si>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</si>
  <si>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</si>
  <si>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</si>
  <si>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</si>
  <si>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</si>
  <si>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</si>
  <si>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</si>
  <si>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</si>
  <si>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</si>
  <si>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</si>
  <si>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</si>
  <si>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</si>
  <si>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</si>
  <si>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</si>
  <si>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</si>
  <si>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</si>
  <si>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</si>
  <si>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</si>
  <si>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</si>
  <si>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</si>
  <si>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</si>
  <si>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</si>
  <si>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</si>
  <si>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</si>
  <si>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</si>
  <si>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</si>
  <si>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</si>
  <si>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</si>
  <si>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</si>
  <si>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</si>
  <si>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</si>
  <si>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</si>
  <si>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</si>
  <si>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</si>
  <si>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</si>
  <si>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</si>
  <si>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</si>
  <si>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</si>
  <si>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</si>
  <si>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</si>
  <si>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</si>
  <si>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</si>
  <si>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</si>
  <si>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</si>
  <si>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</si>
  <si>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</si>
  <si>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</si>
  <si>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</si>
  <si>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</si>
  <si>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</si>
  <si>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</si>
  <si>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</si>
  <si>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</si>
  <si>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</si>
  <si>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</si>
  <si>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</si>
  <si>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</si>
  <si>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</si>
  <si>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</si>
  <si>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</si>
  <si>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</si>
  <si>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</si>
  <si>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</si>
  <si>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</si>
  <si>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</si>
  <si>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</si>
  <si>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</si>
  <si>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</si>
  <si>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</si>
  <si>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</si>
  <si>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</si>
  <si>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</si>
  <si>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</si>
  <si>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</si>
  <si>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</si>
  <si>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</si>
  <si>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</si>
  <si>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</si>
  <si>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</si>
  <si>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</si>
  <si>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</si>
  <si>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</si>
  <si>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</si>
  <si>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</si>
  <si>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</si>
  <si>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</si>
  <si>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</si>
  <si>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</si>
  <si>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</si>
  <si>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</si>
  <si>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</si>
  <si>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</si>
  <si>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</si>
  <si>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</si>
  <si>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</si>
  <si>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</si>
  <si>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</si>
  <si>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</si>
  <si>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</si>
  <si>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</si>
  <si>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</si>
  <si>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</si>
  <si>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</si>
  <si>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</si>
  <si>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</si>
  <si>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</si>
  <si>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</si>
  <si>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</si>
  <si>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</si>
  <si>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</si>
  <si>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</si>
  <si>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</si>
  <si>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</si>
  <si>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</si>
  <si>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</si>
  <si>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</si>
  <si>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</si>
  <si>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</si>
  <si>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</si>
  <si>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</si>
  <si>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</si>
  <si>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</si>
  <si>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</si>
  <si>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</si>
  <si>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</si>
  <si>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</si>
  <si>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</si>
  <si>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</si>
  <si>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</si>
  <si>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</si>
  <si>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</si>
  <si>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</si>
  <si>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</si>
  <si>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</si>
  <si>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</si>
  <si>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</si>
  <si>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</si>
  <si>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</si>
  <si>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</si>
  <si>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</si>
  <si>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</si>
  <si>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</si>
  <si>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</si>
  <si>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</si>
  <si>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</si>
  <si>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</si>
  <si>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</si>
  <si>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</si>
  <si>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</si>
  <si>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</si>
  <si>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</si>
  <si>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</si>
  <si>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</si>
  <si>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</si>
  <si>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</si>
  <si>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</si>
  <si>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</si>
  <si>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</si>
  <si>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</si>
  <si>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</si>
  <si>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</si>
  <si>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</si>
  <si>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</si>
  <si>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</si>
  <si>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</si>
  <si>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</si>
  <si>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</si>
  <si>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</si>
  <si>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</si>
  <si>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</si>
  <si>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</si>
  <si>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</si>
  <si>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</si>
  <si>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</si>
  <si>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</si>
  <si>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</si>
  <si>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</si>
  <si>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</si>
  <si>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</si>
  <si>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</si>
  <si>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</si>
  <si>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</si>
  <si>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</si>
  <si>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</si>
  <si>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</si>
  <si>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</si>
  <si>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</si>
  <si>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</si>
  <si>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</si>
  <si>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</si>
  <si>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</si>
  <si>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</si>
  <si>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</si>
  <si>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</si>
  <si>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</si>
  <si>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</si>
  <si>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</si>
  <si>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</si>
  <si>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</si>
  <si>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</si>
  <si>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</si>
  <si>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</si>
  <si>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</si>
  <si>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</si>
  <si>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</si>
  <si>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</si>
  <si>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</si>
  <si>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</si>
  <si>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</si>
  <si>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</si>
  <si>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</si>
  <si>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</si>
  <si>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</si>
  <si>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</si>
  <si>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</si>
  <si>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</si>
  <si>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</si>
  <si>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</si>
  <si>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</si>
  <si>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</si>
  <si>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</si>
  <si>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</si>
  <si>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</si>
  <si>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</si>
  <si>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</si>
  <si>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</si>
  <si>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</si>
  <si>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</si>
  <si>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</si>
  <si>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</si>
  <si>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</si>
  <si>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</si>
  <si>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</si>
  <si>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</si>
  <si>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</si>
  <si>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</si>
  <si>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</si>
  <si>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</si>
  <si>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</si>
  <si>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</si>
  <si>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</si>
  <si>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</si>
  <si>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</si>
  <si>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</si>
  <si>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</si>
  <si>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</si>
  <si>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</si>
  <si>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</si>
  <si>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</si>
  <si>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</si>
  <si>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</si>
  <si>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</si>
  <si>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</si>
  <si>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</si>
  <si>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</si>
  <si>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</si>
  <si>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</si>
  <si>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</si>
  <si>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</si>
  <si>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</si>
  <si>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</si>
  <si>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</si>
  <si>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</si>
  <si>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</si>
  <si>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</si>
  <si>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</si>
  <si>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</si>
  <si>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</si>
  <si>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</si>
  <si>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</si>
  <si>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</si>
  <si>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</si>
  <si>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</si>
  <si>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</si>
  <si>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</si>
  <si>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</si>
  <si>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</si>
  <si>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</si>
  <si>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</si>
  <si>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</si>
  <si>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</si>
  <si>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</si>
  <si>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</si>
  <si>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</si>
  <si>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</si>
  <si>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</si>
  <si>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</si>
  <si>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</si>
  <si>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</si>
  <si>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</si>
  <si>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</si>
  <si>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</si>
  <si>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</si>
  <si>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</si>
  <si>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</si>
  <si>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</si>
  <si>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</si>
  <si>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</si>
  <si>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</si>
  <si>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</si>
  <si>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</si>
  <si>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</si>
  <si>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</si>
  <si>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</si>
  <si>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</si>
  <si>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</si>
  <si>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</si>
  <si>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</si>
  <si>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</si>
  <si>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</si>
  <si>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</si>
  <si>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</si>
  <si>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</si>
  <si>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</si>
  <si>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</si>
  <si>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</si>
  <si>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</si>
  <si>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</si>
  <si>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</si>
  <si>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</si>
  <si>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</si>
  <si>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</si>
  <si>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</si>
  <si>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</si>
  <si>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</si>
  <si>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</si>
  <si>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</si>
  <si>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</si>
  <si>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</si>
  <si>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</si>
  <si>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</si>
  <si>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</si>
  <si>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</si>
  <si>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</si>
  <si>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</si>
  <si>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</si>
  <si>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</si>
  <si>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</si>
  <si>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</si>
  <si>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</si>
  <si>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</si>
  <si>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</si>
  <si>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</si>
  <si>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</si>
  <si>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</si>
  <si>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</si>
  <si>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</si>
  <si>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</si>
  <si>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</si>
  <si>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</si>
  <si>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</si>
  <si>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</si>
  <si>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</si>
  <si>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</si>
  <si>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</si>
  <si>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</si>
  <si>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</si>
  <si>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</si>
  <si>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</si>
  <si>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</si>
  <si>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</si>
  <si>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</si>
  <si>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</si>
  <si>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</si>
  <si>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</si>
  <si>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</si>
  <si>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</si>
  <si>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</si>
  <si>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</si>
  <si>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</si>
  <si>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</si>
  <si>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</si>
  <si>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</si>
  <si>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</si>
  <si>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</si>
  <si>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</si>
  <si>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</si>
  <si>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</si>
  <si>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</si>
  <si>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</si>
  <si>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</si>
  <si>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</si>
  <si>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</si>
  <si>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</si>
  <si>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</si>
  <si>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</si>
  <si>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</si>
  <si>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</si>
  <si>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</si>
  <si>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</si>
  <si>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</si>
  <si>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</si>
  <si>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</si>
  <si>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</si>
  <si>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</si>
  <si>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</si>
  <si>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</si>
  <si>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</si>
  <si>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</si>
  <si>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</si>
  <si>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</si>
  <si>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</si>
  <si>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</si>
  <si>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</si>
  <si>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</si>
  <si>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</si>
  <si>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</si>
  <si>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</si>
  <si>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</si>
  <si>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</si>
  <si>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</si>
  <si>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</si>
  <si>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</si>
  <si>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</si>
  <si>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</si>
  <si>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</si>
  <si>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</si>
  <si>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</si>
  <si>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</si>
  <si>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</si>
  <si>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</si>
  <si>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</si>
  <si>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</si>
  <si>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</si>
  <si>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</si>
  <si>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</si>
  <si>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</si>
  <si>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</si>
  <si>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</si>
  <si>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</si>
  <si>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</si>
  <si>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</si>
  <si>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</si>
  <si>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</si>
  <si>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</si>
  <si>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</si>
  <si>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</si>
  <si>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</si>
  <si>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</si>
  <si>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</si>
  <si>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</si>
  <si>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</si>
  <si>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</si>
  <si>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</si>
  <si>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</si>
  <si>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</si>
  <si>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</si>
  <si>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</si>
  <si>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</si>
  <si>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</si>
  <si>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</si>
  <si>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</si>
  <si>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</si>
  <si>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</si>
  <si>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</si>
  <si>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</si>
  <si>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</si>
  <si>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</si>
  <si>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</si>
  <si>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</si>
  <si>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</si>
  <si>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</si>
  <si>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</si>
  <si>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</si>
  <si>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</si>
  <si>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</si>
  <si>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</si>
  <si>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</si>
  <si>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</si>
  <si>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</si>
  <si>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</si>
  <si>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</si>
  <si>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</si>
  <si>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</si>
  <si>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</si>
  <si>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</si>
  <si>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</si>
  <si>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</si>
  <si>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</si>
  <si>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</si>
  <si>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</si>
  <si>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</si>
  <si>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</si>
  <si>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</si>
  <si>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</si>
  <si>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</si>
  <si>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</si>
  <si>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</si>
  <si>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</si>
  <si>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</si>
  <si>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</si>
  <si>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</si>
  <si>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</si>
  <si>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</si>
  <si>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</si>
  <si>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</si>
  <si>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</si>
  <si>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</si>
  <si>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</si>
  <si>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</si>
  <si>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</si>
  <si>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</si>
  <si>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</si>
  <si>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</si>
  <si>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</si>
  <si>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</si>
  <si>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</si>
  <si>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</si>
  <si>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</si>
  <si>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</si>
  <si>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</si>
  <si>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</si>
  <si>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</si>
  <si>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</si>
  <si>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</si>
  <si>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</si>
  <si>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</si>
  <si>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</si>
  <si>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</si>
  <si>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</si>
  <si>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</si>
  <si>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</si>
  <si>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</si>
  <si>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</si>
  <si>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</si>
  <si>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</si>
  <si>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</si>
  <si>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</si>
  <si>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</si>
  <si>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</si>
  <si>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</si>
  <si>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</si>
  <si>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</si>
  <si>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</si>
  <si>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</si>
  <si>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</si>
  <si>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</si>
  <si>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</si>
  <si>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</si>
  <si>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</si>
  <si>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</si>
  <si>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</si>
  <si>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</si>
  <si>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</si>
  <si>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</si>
  <si>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</si>
  <si>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</si>
  <si>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</si>
  <si>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</si>
  <si>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</si>
  <si>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</si>
  <si>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</si>
  <si>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</si>
  <si>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</si>
  <si>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</si>
  <si>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</si>
  <si>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</si>
  <si>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</si>
  <si>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</si>
  <si>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</si>
  <si>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</si>
  <si>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</si>
  <si>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</si>
  <si>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</si>
  <si>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</si>
  <si>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</si>
  <si>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</si>
  <si>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</si>
  <si>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</si>
  <si>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</si>
  <si>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</si>
  <si>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</si>
  <si>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</si>
  <si>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</si>
  <si>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</si>
  <si>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</si>
  <si>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</si>
  <si>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</si>
  <si>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</si>
  <si>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</si>
  <si>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</si>
  <si>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</si>
  <si>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</si>
  <si>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</si>
  <si>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</si>
  <si>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</si>
  <si>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</si>
  <si>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</si>
  <si>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</si>
  <si>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</si>
  <si>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</si>
  <si>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</si>
  <si>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</si>
  <si>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</si>
  <si>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</si>
  <si>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</si>
  <si>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</si>
  <si>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</si>
  <si>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</si>
  <si>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</si>
  <si>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</si>
  <si>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</si>
  <si>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</si>
  <si>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</si>
  <si>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</si>
  <si>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</si>
  <si>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</si>
  <si>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</si>
  <si>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</si>
  <si>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</si>
  <si>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</si>
  <si>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</si>
  <si>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</si>
  <si>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</si>
  <si>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</si>
  <si>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</si>
  <si>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</si>
  <si>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</si>
  <si>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</si>
  <si>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</si>
  <si>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</si>
  <si>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</si>
  <si>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</si>
  <si>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</si>
  <si>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</si>
  <si>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</si>
  <si>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</si>
  <si>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</si>
  <si>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</si>
  <si>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</si>
  <si>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</si>
  <si>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</si>
  <si>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</si>
  <si>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</si>
  <si>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</si>
  <si>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</si>
  <si>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</si>
  <si>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</si>
  <si>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</si>
  <si>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</si>
  <si>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</si>
  <si>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</si>
  <si>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</si>
  <si>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</si>
  <si>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</si>
  <si>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</si>
  <si>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</si>
  <si>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</si>
  <si>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</si>
  <si>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</si>
  <si>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</si>
  <si>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</si>
  <si>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</si>
  <si>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</si>
  <si>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</si>
  <si>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</si>
  <si>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</si>
  <si>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</si>
  <si>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</si>
  <si>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</si>
  <si>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</si>
  <si>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</si>
  <si>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</si>
  <si>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</si>
  <si>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</si>
  <si>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</si>
  <si>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</si>
  <si>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</si>
  <si>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</si>
  <si>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</si>
  <si>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</si>
  <si>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</si>
  <si>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</si>
  <si>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</si>
  <si>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</si>
  <si>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</si>
  <si>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</si>
  <si>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</si>
  <si>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</si>
  <si>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</si>
  <si>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</si>
  <si>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</si>
  <si>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</si>
  <si>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</si>
  <si>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</si>
  <si>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</si>
  <si>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</si>
  <si>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</si>
  <si>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</si>
  <si>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</si>
  <si>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</si>
  <si>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</si>
  <si>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</si>
  <si>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</si>
  <si>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</si>
  <si>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</si>
  <si>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</si>
  <si>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</si>
  <si>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</si>
  <si>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</si>
  <si>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</si>
  <si>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</si>
  <si>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</si>
  <si>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</si>
  <si>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</si>
  <si>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</si>
  <si>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</si>
  <si>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</si>
  <si>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</si>
  <si>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</si>
  <si>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</si>
  <si>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</si>
  <si>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</si>
  <si>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</si>
  <si>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</si>
  <si>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</si>
  <si>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</si>
  <si>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</si>
  <si>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</si>
  <si>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</si>
  <si>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</si>
  <si>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</si>
  <si>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</si>
  <si>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</si>
  <si>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</si>
  <si>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</si>
  <si>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</si>
  <si>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</si>
  <si>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</si>
  <si>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</si>
  <si>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</si>
  <si>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</si>
  <si>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</si>
  <si>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</si>
  <si>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</si>
  <si>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</si>
  <si>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</si>
  <si>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</si>
  <si>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</si>
  <si>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</si>
  <si>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</si>
  <si>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</si>
  <si>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</si>
  <si>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</si>
  <si>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</si>
  <si>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</si>
  <si>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</si>
  <si>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</si>
  <si>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</si>
  <si>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</si>
  <si>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</si>
  <si>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</si>
  <si>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</si>
  <si>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</si>
  <si>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</si>
  <si>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</si>
  <si>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</si>
  <si>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</si>
  <si>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</si>
  <si>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</si>
  <si>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</si>
  <si>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</si>
  <si>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</si>
  <si>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</si>
  <si>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</si>
  <si>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</si>
  <si>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</si>
  <si>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</si>
  <si>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</si>
  <si>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</si>
  <si>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</si>
  <si>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</si>
  <si>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</si>
  <si>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</si>
  <si>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</si>
  <si>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</si>
  <si>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</si>
  <si>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</si>
  <si>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</si>
  <si>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</si>
  <si>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</si>
  <si>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</si>
  <si>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</si>
  <si>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</si>
  <si>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</si>
  <si>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</si>
  <si>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</si>
  <si>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</si>
  <si>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</si>
  <si>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</si>
  <si>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</si>
  <si>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</si>
  <si>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</si>
  <si>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</si>
  <si>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</si>
  <si>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</si>
  <si>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</si>
  <si>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</si>
  <si>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</si>
  <si>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</si>
  <si>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</si>
  <si>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</si>
  <si>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</si>
  <si>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</si>
  <si>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</si>
  <si>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</si>
  <si>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</si>
  <si>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</si>
  <si>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</si>
  <si>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</si>
  <si>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</si>
  <si>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</si>
  <si>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</si>
  <si>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</si>
  <si>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</si>
  <si>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</si>
  <si>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</si>
  <si>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</si>
  <si>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</si>
  <si>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</si>
  <si>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</si>
  <si>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</si>
  <si>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</si>
  <si>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</si>
  <si>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</si>
  <si>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</si>
  <si>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</si>
  <si>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</si>
  <si>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</si>
  <si>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</si>
  <si>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</si>
  <si>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</si>
  <si>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</si>
  <si>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</si>
  <si>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</si>
  <si>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</si>
  <si>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</si>
  <si>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</si>
  <si>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</si>
  <si>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</si>
  <si>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</si>
  <si>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</si>
  <si>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</si>
  <si>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</si>
  <si>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</si>
  <si>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</si>
  <si>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</si>
  <si>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</si>
  <si>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</si>
  <si>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</si>
  <si>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</si>
  <si>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</si>
  <si>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</si>
  <si>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</si>
  <si>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</si>
  <si>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</si>
  <si>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</si>
  <si>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</si>
  <si>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</si>
  <si>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</si>
  <si>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</si>
  <si>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</si>
  <si>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</si>
  <si>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</si>
  <si>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</si>
  <si>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</si>
  <si>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</si>
  <si>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</si>
  <si>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</si>
  <si>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</si>
  <si>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</si>
  <si>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</si>
  <si>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</si>
  <si>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</si>
  <si>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</si>
  <si>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</si>
  <si>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</si>
  <si>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</si>
  <si>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</si>
  <si>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</si>
  <si>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</si>
  <si>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</si>
  <si>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</si>
  <si>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</si>
  <si>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</si>
  <si>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</si>
  <si>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</si>
  <si>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</si>
  <si>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</si>
  <si>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</si>
  <si>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</si>
  <si>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</si>
  <si>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</si>
  <si>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</si>
  <si>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</si>
  <si>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</si>
  <si>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</si>
  <si>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</si>
  <si>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</si>
  <si>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</si>
  <si>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</si>
  <si>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</si>
  <si>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</si>
  <si>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</si>
  <si>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</si>
  <si>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</si>
  <si>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</si>
  <si>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</si>
  <si>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</si>
  <si>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</si>
  <si>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</si>
  <si>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</si>
  <si>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</si>
  <si>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</si>
  <si>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</si>
  <si>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</si>
  <si>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</si>
  <si>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</si>
  <si>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</si>
  <si>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</si>
  <si>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</si>
  <si>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</si>
  <si>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</si>
  <si>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</si>
  <si>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</si>
  <si>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</si>
  <si>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</si>
  <si>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</si>
  <si>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</si>
  <si>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</si>
  <si>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</si>
  <si>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</si>
  <si>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</si>
  <si>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</si>
  <si>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</si>
  <si>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</si>
  <si>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</si>
  <si>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</si>
  <si>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</si>
  <si>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</si>
  <si>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</si>
  <si>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</si>
  <si>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</si>
  <si>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</si>
  <si>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</si>
  <si>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</si>
  <si>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</si>
  <si>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</si>
  <si>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</si>
  <si>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</si>
  <si>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</si>
  <si>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</si>
  <si>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</si>
  <si>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</si>
  <si>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</si>
  <si>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</si>
  <si>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</si>
  <si>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</si>
  <si>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</si>
  <si>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</si>
  <si>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</si>
  <si>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</si>
  <si>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</si>
  <si>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</si>
  <si>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</si>
  <si>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</si>
  <si>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</si>
  <si>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</si>
  <si>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</si>
  <si>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</si>
  <si>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</si>
  <si>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</si>
  <si>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</si>
  <si>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</si>
  <si>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</si>
  <si>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</si>
  <si>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</si>
  <si>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</si>
  <si>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</si>
  <si>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</si>
  <si>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</si>
  <si>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</si>
  <si>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</si>
  <si>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</si>
  <si>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</si>
  <si>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</si>
  <si>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</si>
  <si>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</si>
  <si>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</si>
  <si>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</si>
  <si>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</si>
  <si>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</si>
  <si>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</si>
  <si>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</si>
  <si>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</si>
  <si>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</si>
  <si>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</si>
  <si>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</si>
  <si>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</si>
  <si>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</si>
  <si>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</si>
  <si>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</si>
  <si>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</si>
  <si>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</si>
  <si>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</si>
  <si>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</si>
  <si>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</si>
  <si>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</si>
  <si>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</si>
  <si>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</si>
  <si>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</si>
  <si>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</si>
  <si>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</si>
  <si>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</si>
  <si>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</si>
  <si>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</si>
  <si>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</si>
  <si>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</si>
  <si>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</si>
  <si>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</si>
  <si>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</si>
  <si>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</si>
  <si>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</si>
  <si>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</si>
  <si>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</si>
  <si>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</si>
  <si>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</si>
  <si>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</si>
  <si>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</si>
  <si>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</si>
  <si>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</si>
  <si>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</si>
  <si>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</si>
  <si>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</si>
  <si>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</si>
  <si>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</si>
  <si>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</si>
  <si>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</si>
  <si>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</si>
  <si>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</si>
  <si>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</si>
  <si>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</si>
  <si>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</si>
  <si>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</si>
  <si>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</si>
  <si>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</si>
  <si>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</si>
  <si>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</si>
  <si>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</si>
  <si>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</si>
  <si>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</si>
  <si>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</si>
  <si>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</si>
  <si>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</si>
  <si>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</si>
  <si>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</si>
  <si>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</si>
  <si>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</si>
  <si>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</si>
  <si>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</si>
  <si>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</si>
  <si>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</si>
  <si>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</si>
  <si>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</si>
  <si>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</si>
  <si>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</si>
  <si>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</si>
  <si>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</si>
  <si>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</si>
  <si>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</si>
  <si>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</si>
  <si>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</si>
  <si>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</si>
  <si>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</si>
  <si>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</si>
  <si>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</si>
  <si>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</si>
  <si>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</si>
  <si>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</si>
  <si>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</si>
  <si>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</si>
  <si>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</si>
  <si>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</si>
  <si>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</si>
  <si>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</si>
  <si>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</si>
  <si>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</si>
  <si>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</si>
  <si>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</si>
  <si>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</si>
  <si>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</si>
  <si>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</si>
  <si>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</si>
  <si>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</si>
  <si>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</si>
  <si>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</si>
  <si>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</si>
  <si>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</si>
  <si>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</si>
  <si>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</si>
  <si>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</si>
  <si>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</si>
  <si>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</si>
  <si>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</si>
  <si>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</si>
  <si>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</si>
  <si>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</si>
  <si>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</si>
  <si>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</si>
  <si>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</si>
  <si>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</si>
  <si>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</si>
  <si>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</si>
  <si>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</si>
  <si>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</si>
  <si>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</si>
  <si>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</si>
  <si>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</si>
  <si>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</si>
  <si>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</si>
  <si>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</si>
  <si>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</si>
  <si>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</si>
  <si>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</si>
  <si>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</si>
  <si>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</si>
  <si>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</si>
  <si>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</si>
  <si>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</si>
  <si>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</si>
  <si>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</si>
  <si>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</si>
  <si>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</si>
  <si>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</si>
  <si>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</si>
  <si>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</si>
  <si>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</si>
  <si>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</si>
  <si>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</si>
  <si>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</si>
  <si>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</si>
  <si>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</si>
  <si>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</si>
  <si>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</si>
  <si>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</si>
  <si>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</si>
  <si>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</si>
  <si>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</si>
  <si>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</si>
  <si>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</si>
  <si>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</si>
  <si>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</si>
  <si>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</si>
  <si>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</si>
  <si>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</si>
  <si>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</si>
  <si>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</si>
  <si>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</si>
  <si>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</si>
  <si>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</si>
  <si>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</si>
  <si>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</si>
  <si>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</si>
  <si>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</si>
  <si>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</si>
  <si>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</si>
  <si>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</si>
  <si>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</si>
  <si>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</si>
  <si>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</si>
  <si>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</si>
  <si>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</si>
  <si>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</si>
  <si>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</si>
  <si>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</si>
  <si>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</si>
  <si>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</si>
  <si>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</si>
  <si>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</si>
  <si>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</si>
  <si>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</si>
  <si>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</si>
  <si>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</si>
  <si>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</si>
  <si>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</si>
  <si>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</si>
  <si>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</si>
  <si>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</si>
  <si>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</si>
  <si>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</si>
  <si>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</si>
  <si>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</si>
  <si>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</si>
  <si>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</si>
  <si>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</si>
  <si>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</si>
  <si>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</si>
  <si>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</si>
  <si>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</si>
  <si>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</si>
  <si>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</si>
  <si>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</si>
  <si>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</si>
  <si>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</si>
  <si>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</si>
  <si>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</si>
  <si>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</si>
  <si>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</si>
  <si>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</si>
  <si>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</si>
  <si>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</si>
  <si>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</si>
  <si>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</si>
  <si>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</si>
  <si>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</si>
  <si>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</si>
  <si>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</si>
  <si>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</si>
  <si>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</si>
  <si>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</si>
  <si>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</si>
  <si>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</si>
  <si>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</si>
  <si>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</si>
  <si>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</si>
  <si>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</si>
  <si>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</si>
  <si>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</si>
  <si>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</si>
  <si>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</si>
  <si>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</si>
  <si>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</si>
  <si>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</si>
  <si>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</si>
  <si>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</si>
  <si>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</si>
  <si>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</si>
  <si>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</si>
  <si>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</si>
  <si>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</si>
  <si>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</si>
  <si>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</si>
  <si>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</si>
  <si>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</si>
  <si>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</si>
  <si>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</si>
  <si>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</si>
  <si>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</si>
  <si>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</si>
  <si>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</si>
  <si>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</si>
  <si>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</si>
  <si>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</si>
  <si>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</si>
  <si>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</si>
  <si>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</si>
  <si>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</si>
  <si>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</si>
  <si>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</si>
  <si>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</si>
  <si>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</si>
  <si>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</si>
  <si>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</si>
  <si>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</si>
  <si>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</si>
  <si>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</si>
  <si>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</si>
  <si>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</si>
  <si>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</si>
  <si>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</si>
  <si>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</si>
  <si>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</si>
  <si>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</si>
  <si>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</si>
  <si>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</si>
  <si>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</si>
  <si>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</si>
  <si>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</si>
  <si>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</si>
  <si>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</si>
  <si>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</si>
  <si>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</si>
  <si>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</si>
  <si>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</si>
  <si>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</si>
  <si>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</si>
  <si>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</si>
  <si>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</si>
  <si>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</si>
  <si>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</si>
  <si>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</si>
  <si>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</si>
  <si>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</si>
  <si>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</si>
  <si>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</si>
  <si>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</si>
  <si>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</si>
  <si>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</si>
  <si>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</si>
  <si>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</si>
  <si>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</si>
  <si>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</si>
  <si>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</si>
  <si>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</si>
  <si>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</si>
  <si>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</si>
  <si>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</si>
  <si>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</si>
  <si>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</si>
  <si>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</si>
  <si>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</si>
  <si>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</si>
  <si>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</si>
  <si>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</si>
  <si>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</si>
  <si>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</si>
  <si>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</si>
  <si>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</si>
  <si>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</si>
  <si>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</si>
  <si>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</si>
  <si>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</si>
  <si>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</si>
  <si>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</si>
  <si>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</si>
  <si>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</si>
  <si>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</si>
  <si>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</si>
  <si>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</si>
  <si>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</si>
  <si>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</si>
  <si>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</si>
  <si>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</si>
  <si>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</si>
  <si>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</si>
  <si>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</si>
  <si>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</si>
  <si>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</si>
  <si>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</si>
  <si>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</si>
  <si>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</si>
  <si>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</si>
  <si>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</si>
  <si>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</si>
  <si>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</si>
  <si>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</si>
  <si>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</si>
  <si>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</si>
  <si>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</si>
  <si>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</si>
  <si>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</si>
  <si>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</si>
  <si>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</si>
  <si>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</si>
  <si>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</si>
  <si>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</si>
  <si>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</si>
  <si>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</si>
  <si>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</si>
  <si>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</si>
  <si>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</si>
  <si>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</si>
  <si>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</si>
  <si>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</si>
  <si>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</si>
  <si>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</si>
  <si>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</si>
  <si>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</si>
  <si>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</si>
  <si>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</si>
  <si>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</si>
  <si>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</si>
  <si>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</si>
  <si>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</si>
  <si>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</si>
  <si>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</si>
  <si>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</si>
  <si>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</si>
  <si>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</si>
  <si>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</si>
  <si>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</si>
  <si>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</si>
  <si>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</si>
  <si>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</si>
  <si>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</si>
  <si>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</si>
  <si>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</si>
  <si>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</si>
  <si>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</si>
  <si>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</si>
  <si>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</si>
  <si>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</si>
  <si>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</si>
  <si>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</si>
  <si>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</si>
  <si>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</si>
  <si>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</si>
  <si>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</si>
  <si>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</si>
  <si>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</si>
  <si>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</si>
  <si>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</si>
  <si>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</si>
  <si>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</si>
  <si>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</si>
  <si>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</si>
  <si>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</si>
  <si>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</si>
  <si>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</si>
  <si>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</si>
  <si>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</si>
  <si>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</si>
  <si>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</si>
  <si>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</si>
  <si>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</si>
  <si>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</si>
  <si>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</si>
  <si>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</si>
  <si>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</si>
  <si>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</si>
  <si>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</si>
  <si>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</si>
  <si>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</si>
  <si>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</si>
  <si>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</si>
  <si>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</si>
  <si>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</si>
  <si>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</si>
  <si>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</si>
  <si>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</si>
  <si>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</si>
  <si>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</si>
  <si>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</si>
  <si>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</si>
  <si>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</si>
  <si>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</si>
  <si>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</si>
  <si>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</si>
  <si>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</si>
  <si>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</si>
  <si>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</si>
  <si>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</si>
  <si>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</si>
  <si>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</si>
  <si>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</si>
  <si>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</si>
  <si>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</si>
  <si>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</si>
  <si>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</si>
  <si>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</si>
  <si>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</si>
  <si>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</si>
  <si>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</si>
  <si>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</si>
  <si>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</si>
  <si>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</si>
  <si>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</si>
  <si>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</si>
  <si>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</si>
  <si>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</si>
  <si>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</si>
  <si>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</si>
  <si>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</si>
  <si>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</si>
  <si>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</si>
  <si>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</si>
  <si>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</si>
  <si>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</si>
  <si>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</si>
  <si>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</si>
  <si>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</si>
  <si>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</si>
  <si>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</si>
  <si>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</si>
  <si>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</si>
  <si>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</si>
  <si>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</si>
  <si>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</si>
  <si>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</si>
  <si>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</si>
  <si>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</si>
  <si>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</si>
  <si>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</si>
  <si>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</si>
  <si>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</si>
  <si>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</si>
  <si>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</si>
  <si>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</si>
  <si>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</si>
  <si>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</si>
  <si>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</si>
  <si>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</si>
  <si>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</si>
  <si>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</si>
  <si>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</si>
  <si>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</si>
  <si>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</si>
  <si>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</si>
  <si>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</si>
  <si>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</si>
  <si>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</si>
  <si>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</si>
  <si>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</si>
  <si>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</si>
  <si>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</si>
  <si>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</si>
  <si>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</si>
  <si>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</si>
  <si>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</si>
  <si>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</si>
  <si>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</si>
  <si>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</si>
  <si>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</si>
  <si>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</si>
  <si>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</si>
  <si>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</si>
  <si>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</si>
  <si>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</si>
  <si>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</si>
  <si>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</si>
  <si>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</si>
  <si>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</si>
  <si>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</si>
  <si>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</si>
  <si>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</si>
  <si>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</si>
  <si>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</si>
  <si>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</si>
  <si>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</si>
  <si>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</si>
  <si>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</si>
  <si>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</si>
  <si>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</si>
  <si>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</si>
  <si>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</si>
  <si>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</si>
  <si>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</si>
  <si>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</si>
  <si>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</si>
  <si>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</si>
  <si>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</si>
  <si>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</si>
  <si>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</si>
  <si>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</si>
  <si>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</si>
  <si>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</si>
  <si>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</si>
  <si>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</si>
  <si>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</si>
  <si>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</si>
  <si>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</si>
  <si>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</si>
  <si>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</si>
  <si>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</si>
  <si>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</si>
  <si>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</si>
  <si>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</si>
  <si>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</si>
  <si>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</si>
  <si>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</si>
  <si>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</si>
  <si>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</si>
  <si>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</si>
  <si>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</si>
  <si>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</si>
  <si>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</si>
  <si>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</si>
  <si>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</si>
  <si>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</si>
  <si>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</si>
  <si>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</si>
  <si>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</si>
  <si>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</si>
  <si>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</si>
  <si>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</si>
  <si>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</si>
  <si>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</si>
  <si>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</si>
  <si>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</si>
  <si>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</si>
  <si>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</si>
  <si>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</si>
  <si>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</si>
  <si>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</si>
  <si>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</si>
  <si>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</si>
  <si>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</si>
  <si>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</si>
  <si>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</si>
  <si>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</si>
  <si>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</si>
  <si>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</si>
  <si>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</si>
  <si>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</si>
  <si>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</si>
  <si>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</si>
  <si>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</si>
  <si>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</si>
  <si>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</si>
  <si>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</si>
  <si>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</si>
  <si>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</si>
  <si>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</si>
  <si>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</si>
  <si>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</si>
  <si>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</si>
  <si>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</si>
  <si>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</si>
  <si>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</si>
  <si>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</si>
  <si>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</si>
  <si>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</si>
  <si>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</si>
  <si>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</si>
  <si>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</si>
  <si>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</si>
  <si>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</si>
  <si>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</si>
  <si>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</si>
  <si>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</si>
  <si>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</si>
  <si>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</si>
  <si>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</si>
  <si>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</si>
  <si>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</si>
  <si>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</si>
  <si>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</si>
  <si>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</si>
  <si>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</si>
  <si>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</si>
  <si>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</si>
  <si>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</si>
  <si>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</si>
  <si>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</si>
  <si>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</si>
  <si>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</si>
  <si>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</si>
  <si>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</si>
  <si>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</si>
  <si>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</si>
  <si>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</si>
  <si>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</si>
  <si>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</si>
  <si>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</si>
  <si>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</si>
  <si>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</si>
  <si>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</si>
  <si>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</si>
  <si>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</si>
  <si>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</si>
  <si>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</si>
  <si>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</si>
  <si>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</si>
  <si>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</si>
  <si>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</si>
  <si>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</si>
  <si>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</si>
  <si>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</si>
  <si>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</si>
  <si>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</si>
  <si>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</si>
  <si>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</si>
  <si>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</si>
  <si>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</si>
  <si>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</si>
  <si>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</si>
  <si>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</si>
  <si>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</si>
  <si>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</si>
  <si>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</si>
  <si>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</si>
  <si>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</si>
  <si>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</si>
  <si>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</si>
  <si>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</si>
  <si>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</si>
  <si>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</si>
  <si>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</si>
  <si>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</si>
  <si>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</si>
  <si>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</si>
  <si>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</si>
  <si>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</si>
  <si>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</si>
  <si>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</si>
  <si>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</si>
  <si>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</si>
  <si>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</si>
  <si>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</si>
  <si>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</si>
  <si>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</si>
  <si>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</si>
  <si>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</si>
  <si>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</si>
  <si>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</si>
  <si>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</si>
  <si>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</si>
  <si>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</si>
  <si>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</si>
  <si>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</si>
  <si>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</si>
  <si>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</si>
  <si>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</si>
  <si>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</si>
  <si>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</si>
  <si>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</si>
  <si>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</si>
  <si>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</si>
  <si>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</si>
  <si>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</si>
  <si>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</si>
  <si>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</si>
  <si>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</si>
  <si>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</si>
  <si>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</si>
  <si>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</si>
  <si>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</si>
  <si>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</si>
  <si>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</si>
  <si>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</si>
  <si>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</si>
  <si>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</si>
  <si>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</si>
  <si>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</si>
  <si>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</si>
  <si>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</si>
  <si>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</si>
  <si>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</si>
  <si>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</si>
  <si>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</si>
  <si>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</si>
  <si>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</si>
  <si>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</si>
  <si>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</si>
  <si>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</si>
  <si>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</si>
  <si>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</si>
  <si>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</si>
  <si>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</si>
  <si>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</si>
  <si>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</si>
  <si>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</si>
  <si>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</si>
  <si>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</si>
  <si>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</si>
  <si>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</si>
  <si>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</si>
  <si>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</si>
  <si>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</si>
  <si>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</si>
  <si>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</si>
  <si>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</si>
  <si>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</si>
  <si>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</si>
  <si>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</si>
  <si>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</si>
  <si>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</si>
  <si>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</si>
  <si>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</si>
  <si>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</si>
  <si>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</si>
  <si>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</si>
  <si>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</si>
  <si>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</si>
  <si>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</si>
  <si>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</si>
  <si>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</si>
  <si>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</si>
  <si>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</si>
  <si>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</si>
  <si>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</si>
  <si>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</si>
  <si>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</si>
  <si>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</si>
  <si>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</si>
  <si>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</si>
  <si>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</si>
  <si>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</si>
  <si>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</si>
  <si>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</si>
  <si>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</si>
  <si>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</si>
  <si>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</si>
  <si>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</si>
  <si>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</si>
  <si>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</si>
  <si>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</si>
  <si>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</si>
  <si>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</si>
  <si>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</si>
  <si>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</si>
  <si>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</si>
  <si>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</si>
  <si>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</si>
  <si>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</si>
  <si>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</si>
  <si>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</si>
  <si>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</si>
  <si>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</si>
  <si>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</si>
  <si>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</si>
  <si>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</si>
  <si>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</si>
  <si>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</si>
  <si>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</si>
  <si>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</si>
  <si>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</si>
  <si>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</si>
  <si>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</si>
  <si>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</si>
  <si>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</si>
  <si>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</si>
  <si>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</si>
  <si>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</si>
  <si>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</si>
  <si>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</si>
  <si>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</si>
  <si>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</si>
  <si>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</si>
  <si>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</si>
  <si>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</si>
  <si>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</si>
  <si>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</si>
  <si>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</si>
  <si>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</si>
  <si>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</si>
  <si>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</si>
  <si>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</si>
  <si>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</si>
  <si>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</si>
  <si>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</si>
  <si>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</si>
  <si>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</si>
  <si>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</si>
  <si>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</si>
  <si>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</si>
  <si>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</si>
  <si>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</si>
  <si>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</si>
  <si>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</si>
  <si>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</si>
  <si>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</si>
  <si>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</si>
  <si>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</si>
  <si>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</si>
  <si>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</si>
  <si>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</si>
  <si>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</si>
  <si>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</si>
  <si>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</si>
  <si>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</si>
  <si>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</si>
  <si>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</si>
  <si>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</si>
  <si>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</si>
  <si>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</si>
  <si>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</si>
  <si>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</si>
  <si>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</si>
  <si>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</si>
  <si>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</si>
  <si>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</si>
  <si>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</si>
  <si>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</si>
  <si>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</si>
  <si>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</si>
  <si>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</si>
  <si>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</si>
  <si>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</si>
  <si>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</si>
  <si>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</si>
  <si>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</si>
  <si>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</si>
  <si>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</si>
  <si>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</si>
  <si>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</si>
  <si>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</si>
  <si>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</si>
  <si>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</si>
  <si>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</si>
  <si>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</si>
  <si>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</si>
  <si>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</si>
  <si>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</si>
  <si>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</si>
  <si>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</si>
  <si>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</si>
  <si>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</si>
  <si>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</si>
  <si>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</si>
  <si>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</si>
  <si>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</si>
  <si>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</si>
  <si>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</si>
  <si>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</si>
  <si>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</si>
  <si>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</si>
  <si>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</si>
  <si>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</si>
  <si>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</si>
  <si>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</si>
  <si>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</si>
  <si>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</si>
  <si>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</si>
  <si>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</si>
  <si>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</si>
  <si>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</si>
  <si>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</si>
  <si>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</si>
  <si>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</si>
  <si>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</si>
  <si>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</si>
  <si>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</si>
  <si>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</si>
  <si>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</si>
  <si>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</si>
  <si>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</si>
  <si>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</si>
  <si>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</si>
  <si>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</si>
  <si>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</si>
  <si>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</si>
  <si>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</si>
  <si>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</si>
  <si>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</si>
  <si>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</si>
  <si>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</si>
  <si>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</si>
  <si>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</si>
  <si>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</si>
  <si>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</si>
  <si>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</si>
  <si>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</si>
  <si>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</si>
  <si>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</si>
  <si>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</si>
  <si>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</si>
  <si>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</si>
  <si>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</si>
  <si>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</si>
  <si>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</si>
  <si>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</si>
  <si>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</si>
  <si>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</si>
  <si>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</si>
  <si>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</si>
  <si>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</si>
  <si>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</si>
  <si>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</si>
  <si>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</si>
  <si>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</si>
  <si>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</si>
  <si>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</si>
  <si>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</si>
  <si>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</si>
  <si>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</si>
  <si>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</si>
  <si>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</si>
  <si>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</si>
  <si>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</si>
  <si>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</si>
  <si>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</si>
  <si>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</si>
  <si>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</si>
  <si>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</si>
  <si>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</si>
  <si>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</si>
  <si>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</si>
  <si>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</si>
  <si>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</si>
  <si>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</si>
  <si>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</si>
  <si>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</si>
  <si>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</si>
  <si>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</si>
  <si>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</si>
  <si>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</si>
  <si>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</si>
  <si>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</si>
  <si>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</si>
  <si>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</si>
  <si>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</si>
  <si>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</si>
  <si>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</si>
  <si>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</si>
  <si>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</si>
  <si>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</si>
  <si>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</si>
  <si>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</si>
  <si>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</si>
  <si>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</si>
  <si>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</si>
  <si>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</si>
  <si>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</si>
  <si>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</si>
  <si>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</si>
  <si>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</si>
  <si>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</si>
  <si>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</si>
  <si>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</si>
  <si>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</si>
  <si>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</si>
  <si>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</si>
  <si>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</si>
  <si>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</si>
  <si>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</si>
  <si>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</si>
  <si>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</si>
  <si>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</si>
  <si>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</si>
  <si>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</si>
  <si>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</si>
  <si>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</si>
  <si>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</si>
  <si>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</si>
  <si>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</si>
  <si>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</si>
  <si>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</si>
  <si>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</si>
  <si>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</si>
  <si>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</si>
  <si>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</si>
  <si>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</si>
  <si>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</si>
  <si>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</si>
  <si>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</si>
  <si>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</si>
  <si>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</si>
  <si>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</si>
  <si>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</si>
  <si>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</si>
  <si>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</si>
  <si>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</si>
  <si>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</si>
  <si>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</si>
  <si>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</si>
  <si>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</si>
  <si>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</si>
  <si>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</si>
  <si>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</si>
  <si>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</si>
  <si>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</si>
  <si>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</si>
  <si>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</si>
  <si>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</si>
  <si>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</si>
  <si>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</si>
  <si>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</si>
  <si>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</si>
  <si>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</si>
  <si>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</si>
  <si>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</si>
  <si>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</si>
  <si>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</si>
  <si>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</si>
  <si>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</si>
  <si>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</si>
  <si>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</si>
  <si>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</si>
  <si>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</si>
  <si>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</si>
  <si>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</si>
  <si>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</si>
  <si>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</si>
  <si>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</si>
  <si>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</si>
  <si>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</si>
  <si>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</si>
  <si>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</si>
  <si>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</si>
  <si>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</si>
  <si>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</si>
  <si>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</si>
  <si>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</si>
  <si>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</si>
  <si>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</si>
  <si>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</si>
  <si>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</si>
  <si>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</si>
  <si>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</si>
  <si>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</si>
  <si>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</si>
  <si>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</si>
  <si>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</si>
  <si>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</si>
  <si>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</si>
  <si>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</si>
  <si>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</si>
  <si>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</si>
  <si>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</si>
  <si>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</si>
  <si>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</si>
  <si>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</si>
  <si>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</si>
  <si>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</si>
  <si>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</si>
  <si>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</si>
  <si>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</si>
  <si>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</si>
  <si>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</si>
  <si>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</si>
  <si>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</si>
  <si>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</si>
  <si>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</si>
  <si>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</si>
  <si>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</si>
  <si>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</si>
  <si>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</si>
  <si>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</si>
  <si>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</si>
  <si>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</si>
  <si>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</si>
  <si>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</si>
  <si>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</si>
  <si>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</si>
  <si>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</si>
  <si>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</si>
  <si>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</si>
  <si>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</si>
  <si>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</si>
  <si>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</si>
  <si>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</si>
  <si>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</si>
  <si>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</si>
  <si>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</si>
  <si>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</si>
  <si>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</si>
  <si>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</si>
  <si>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</si>
  <si>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</si>
  <si>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</si>
  <si>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</si>
  <si>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</si>
  <si>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</si>
  <si>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</si>
  <si>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</si>
  <si>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</si>
  <si>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</si>
  <si>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</si>
  <si>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</si>
  <si>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</si>
  <si>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</si>
  <si>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</si>
  <si>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</si>
  <si>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</si>
  <si>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</si>
  <si>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</si>
  <si>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</si>
  <si>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</si>
  <si>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</si>
  <si>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</si>
  <si>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</si>
  <si>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</si>
  <si>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</si>
  <si>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</si>
  <si>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</si>
  <si>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</si>
  <si>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</si>
  <si>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</si>
  <si>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</si>
  <si>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</si>
  <si>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</si>
  <si>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</si>
  <si>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</si>
  <si>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</si>
  <si>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</si>
  <si>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</si>
  <si>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</si>
  <si>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</si>
  <si>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</si>
  <si>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</si>
  <si>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</si>
  <si>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</si>
  <si>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</si>
  <si>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</si>
  <si>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</si>
  <si>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</si>
  <si>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</si>
  <si>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</si>
  <si>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</si>
  <si>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</si>
  <si>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</si>
  <si>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</si>
  <si>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</si>
  <si>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</si>
  <si>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</si>
  <si>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</si>
  <si>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</si>
  <si>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</si>
  <si>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</si>
  <si>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</si>
  <si>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</si>
  <si>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</si>
  <si>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</si>
  <si>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</si>
  <si>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</si>
  <si>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</si>
  <si>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</si>
  <si>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</si>
  <si>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</si>
  <si>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</si>
  <si>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</si>
  <si>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</si>
  <si>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</si>
  <si>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</si>
  <si>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</si>
  <si>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</si>
  <si>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</si>
  <si>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</si>
  <si>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</si>
  <si>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</si>
  <si>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</si>
  <si>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</si>
  <si>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</si>
  <si>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</si>
  <si>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</si>
  <si>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</si>
  <si>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</si>
  <si>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</si>
  <si>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</si>
  <si>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</si>
  <si>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</si>
  <si>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</si>
  <si>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</si>
  <si>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</si>
  <si>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</si>
  <si>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</si>
  <si>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</si>
  <si>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</si>
  <si>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</si>
  <si>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</si>
  <si>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</si>
  <si>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</si>
  <si>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</si>
  <si>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</si>
  <si>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</si>
  <si>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</si>
  <si>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</si>
  <si>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</si>
  <si>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</si>
  <si>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</si>
  <si>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</si>
  <si>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</si>
  <si>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</si>
  <si>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</si>
  <si>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</si>
  <si>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</si>
  <si>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</si>
  <si>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</si>
  <si>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</si>
  <si>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</si>
  <si>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</si>
  <si>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</si>
  <si>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</si>
  <si>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</si>
  <si>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</si>
  <si>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</si>
  <si>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</si>
  <si>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</si>
  <si>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</si>
  <si>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</si>
  <si>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</si>
  <si>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</si>
  <si>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</si>
  <si>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</si>
  <si>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</si>
  <si>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</si>
  <si>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</si>
  <si>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</si>
  <si>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</si>
  <si>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</si>
  <si>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</si>
  <si>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</si>
  <si>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</si>
  <si>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</si>
  <si>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</si>
  <si>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</si>
  <si>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</si>
  <si>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</si>
  <si>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</si>
  <si>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</si>
  <si>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</si>
  <si>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</si>
  <si>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</si>
  <si>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</si>
  <si>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</si>
  <si>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</si>
  <si>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</si>
  <si>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</si>
  <si>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</si>
  <si>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</si>
  <si>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</si>
  <si>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</si>
  <si>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</si>
  <si>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</si>
  <si>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</si>
  <si>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</si>
  <si>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</si>
  <si>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</si>
  <si>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</si>
  <si>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</si>
  <si>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</si>
  <si>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</si>
  <si>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</si>
  <si>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</si>
  <si>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</si>
  <si>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</si>
  <si>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</si>
  <si>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</si>
  <si>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</si>
  <si>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</si>
  <si>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</si>
  <si>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</si>
  <si>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</si>
  <si>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</si>
  <si>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</si>
  <si>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</si>
  <si>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</si>
  <si>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</si>
  <si>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</si>
  <si>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</si>
  <si>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</si>
  <si>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</si>
  <si>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</si>
  <si>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</si>
  <si>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</si>
  <si>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</si>
  <si>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</si>
  <si>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</si>
  <si>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</si>
  <si>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</si>
  <si>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</si>
  <si>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</si>
  <si>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</si>
  <si>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</si>
  <si>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</si>
  <si>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</si>
  <si>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</si>
  <si>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</si>
  <si>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</si>
  <si>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</si>
  <si>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</si>
  <si>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</si>
  <si>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</si>
  <si>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</si>
  <si>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</si>
  <si>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</si>
  <si>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</si>
  <si>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</si>
  <si>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</si>
  <si>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</si>
  <si>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</si>
  <si>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</si>
  <si>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</si>
  <si>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</si>
  <si>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</si>
  <si>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</si>
  <si>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</si>
  <si>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</si>
  <si>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</si>
  <si>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</si>
  <si>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</si>
  <si>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</si>
  <si>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</si>
  <si>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</si>
  <si>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</si>
  <si>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</si>
  <si>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</si>
  <si>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</si>
  <si>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</si>
  <si>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</si>
  <si>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</si>
  <si>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</si>
  <si>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</si>
  <si>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</si>
  <si>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</si>
  <si>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</si>
  <si>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</si>
  <si>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</si>
  <si>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</si>
  <si>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</si>
  <si>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</si>
  <si>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</si>
  <si>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</si>
  <si>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</si>
  <si>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</si>
  <si>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</si>
  <si>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</si>
  <si>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</si>
  <si>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</si>
  <si>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</si>
  <si>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</si>
  <si>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</si>
  <si>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</si>
  <si>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</si>
  <si>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</si>
  <si>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</si>
  <si>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</si>
  <si>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</si>
  <si>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</si>
  <si>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</si>
  <si>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</si>
  <si>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</si>
  <si>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</si>
  <si>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</si>
  <si>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</si>
  <si>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</si>
  <si>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</si>
  <si>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</si>
  <si>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</si>
  <si>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</si>
  <si>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</si>
  <si>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</si>
  <si>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</si>
  <si>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</si>
  <si>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</si>
  <si>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</si>
  <si>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</si>
  <si>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</si>
  <si>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</si>
  <si>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</si>
  <si>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</si>
  <si>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</si>
  <si>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</si>
  <si>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</si>
  <si>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</si>
  <si>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</si>
  <si>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</si>
  <si>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</si>
  <si>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</si>
  <si>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</si>
  <si>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</si>
  <si>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</si>
  <si>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</si>
  <si>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</si>
  <si>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</si>
  <si>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</si>
  <si>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</si>
  <si>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</si>
  <si>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</si>
  <si>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</si>
  <si>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</si>
  <si>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</si>
  <si>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</si>
  <si>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</si>
  <si>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</si>
  <si>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</si>
  <si>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</si>
  <si>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</si>
  <si>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</si>
  <si>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</si>
  <si>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</si>
  <si>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</si>
  <si>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</si>
  <si>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</si>
  <si>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</si>
  <si>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</si>
  <si>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</si>
  <si>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</si>
  <si>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</si>
  <si>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</si>
  <si>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</si>
  <si>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</si>
  <si>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</si>
  <si>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</si>
  <si>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</si>
  <si>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</si>
  <si>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</si>
  <si>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</si>
  <si>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</si>
  <si>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</si>
  <si>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</si>
  <si>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</si>
  <si>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</si>
  <si>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</si>
  <si>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</si>
  <si>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</si>
  <si>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</si>
  <si>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</si>
  <si>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</si>
  <si>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</si>
  <si>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</si>
  <si>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</si>
  <si>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</si>
  <si>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</si>
  <si>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</si>
  <si>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</si>
  <si>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</si>
  <si>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</si>
  <si>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</si>
  <si>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</si>
  <si>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</si>
  <si>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</si>
  <si>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</si>
  <si>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</si>
  <si>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</si>
  <si>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</si>
  <si>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</si>
  <si>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</si>
  <si>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</si>
  <si>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</si>
  <si>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</si>
  <si>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</si>
  <si>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</si>
  <si>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</si>
  <si>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</si>
  <si>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</si>
  <si>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</si>
  <si>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</si>
  <si>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</si>
  <si>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</si>
  <si>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</si>
  <si>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</si>
  <si>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</si>
  <si>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</si>
  <si>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</si>
  <si>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</si>
  <si>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</si>
  <si>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</si>
  <si>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</si>
  <si>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</si>
  <si>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</si>
  <si>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</si>
  <si>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</si>
  <si>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</si>
  <si>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</si>
  <si>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</si>
  <si>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</si>
  <si>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</si>
  <si>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</si>
  <si>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</si>
  <si>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</si>
  <si>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</si>
  <si>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</si>
  <si>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</si>
  <si>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</si>
  <si>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</si>
  <si>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</si>
  <si>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</si>
  <si>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</si>
  <si>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</si>
  <si>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</si>
  <si>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</si>
  <si>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</si>
  <si>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</si>
  <si>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</si>
  <si>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</si>
  <si>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</si>
  <si>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</si>
  <si>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</si>
  <si>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</si>
  <si>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</si>
  <si>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</si>
  <si>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</si>
  <si>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</si>
  <si>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</si>
  <si>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</si>
  <si>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</si>
  <si>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</si>
  <si>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</si>
  <si>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</si>
  <si>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</si>
  <si>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</si>
  <si>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</si>
  <si>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</si>
  <si>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</si>
  <si>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</si>
  <si>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</si>
  <si>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</si>
  <si>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</si>
  <si>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</si>
  <si>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</si>
  <si>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</si>
  <si>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</si>
  <si>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</si>
  <si>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</si>
  <si>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</si>
  <si>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</si>
  <si>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</si>
  <si>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</si>
  <si>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</si>
  <si>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</si>
  <si>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</si>
  <si>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</si>
  <si>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</si>
  <si>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</si>
  <si>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</si>
  <si>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</si>
  <si>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</si>
  <si>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</si>
  <si>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</si>
  <si>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</si>
  <si>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</si>
  <si>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</si>
  <si>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</si>
  <si>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</si>
  <si>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</si>
  <si>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</si>
  <si>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</si>
  <si>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</si>
  <si>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</si>
  <si>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</si>
  <si>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</si>
  <si>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</si>
  <si>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</si>
  <si>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</si>
  <si>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</si>
  <si>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</si>
  <si>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</si>
  <si>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</si>
  <si>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</si>
  <si>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</si>
  <si>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</si>
  <si>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</si>
  <si>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</si>
  <si>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</si>
  <si>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</si>
  <si>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</si>
  <si>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</si>
  <si>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</si>
  <si>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</si>
  <si>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</si>
  <si>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</si>
  <si>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</si>
  <si>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</si>
  <si>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</si>
  <si>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</si>
  <si>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</si>
  <si>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</si>
  <si>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</si>
  <si>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</si>
  <si>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</si>
  <si>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</si>
  <si>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</si>
  <si>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</si>
  <si>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</si>
  <si>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</si>
  <si>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</si>
  <si>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</si>
  <si>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</si>
  <si>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</si>
  <si>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</si>
  <si>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</si>
  <si>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</si>
  <si>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</si>
  <si>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</si>
  <si>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</si>
  <si>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</si>
  <si>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</si>
  <si>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</si>
  <si>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</si>
  <si>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</si>
  <si>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</si>
  <si>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</si>
  <si>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</si>
  <si>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</si>
  <si>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</si>
  <si>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</si>
  <si>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</si>
  <si>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</si>
  <si>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</si>
  <si>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</si>
  <si>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</si>
  <si>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</si>
  <si>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</si>
  <si>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</si>
  <si>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</si>
  <si>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</si>
  <si>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</si>
  <si>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</si>
  <si>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</si>
  <si>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</si>
  <si>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</si>
  <si>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</si>
  <si>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</si>
  <si>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</si>
  <si>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</si>
  <si>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</si>
  <si>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</si>
  <si>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</si>
  <si>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</si>
  <si>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</si>
  <si>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</si>
  <si>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</si>
  <si>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</si>
  <si>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</si>
  <si>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</si>
  <si>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</si>
  <si>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</si>
  <si>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</si>
  <si>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</si>
  <si>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</si>
  <si>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</si>
  <si>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</si>
  <si>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</si>
  <si>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</si>
  <si>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</si>
  <si>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</si>
  <si>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</si>
  <si>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</si>
  <si>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</si>
  <si>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</si>
  <si>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</si>
  <si>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</si>
  <si>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</si>
  <si>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</si>
  <si>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</si>
  <si>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</si>
  <si>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</si>
  <si>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</si>
  <si>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</si>
  <si>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</si>
  <si>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</si>
  <si>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</si>
  <si>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</si>
  <si>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</si>
  <si>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</si>
  <si>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</si>
  <si>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</si>
  <si>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</si>
  <si>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</si>
  <si>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</si>
  <si>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</si>
  <si>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</si>
  <si>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</si>
  <si>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</si>
  <si>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</si>
  <si>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</si>
  <si>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</si>
  <si>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</si>
  <si>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</si>
  <si>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</si>
  <si>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</si>
  <si>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</si>
  <si>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</si>
  <si>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</si>
  <si>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</si>
  <si>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</si>
  <si>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</si>
  <si>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</si>
  <si>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</si>
  <si>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</si>
  <si>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</si>
  <si>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</si>
  <si>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</si>
  <si>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</si>
  <si>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</si>
  <si>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</si>
  <si>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</si>
  <si>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</si>
  <si>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</si>
  <si>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</si>
  <si>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</si>
  <si>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</si>
  <si>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</si>
  <si>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</si>
  <si>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</si>
  <si>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</si>
  <si>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</si>
  <si>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</si>
  <si>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</si>
  <si>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</si>
  <si>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</si>
  <si>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</si>
  <si>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</si>
  <si>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</si>
  <si>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</si>
  <si>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</si>
  <si>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</si>
  <si>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</si>
  <si>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</si>
  <si>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</si>
  <si>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</si>
  <si>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</si>
  <si>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</si>
  <si>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</si>
  <si>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</si>
  <si>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</si>
  <si>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</si>
  <si>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</si>
  <si>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</si>
  <si>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</si>
  <si>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</si>
  <si>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</si>
  <si>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</si>
  <si>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</si>
  <si>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</si>
  <si>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</si>
  <si>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</si>
  <si>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</si>
  <si>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</si>
  <si>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</si>
  <si>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</si>
  <si>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</si>
  <si>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</si>
  <si>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</si>
  <si>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</si>
  <si>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</si>
  <si>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</si>
  <si>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</si>
  <si>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</si>
  <si>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</si>
  <si>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</si>
  <si>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</si>
  <si>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</si>
  <si>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</si>
  <si>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</si>
  <si>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</si>
  <si>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</si>
  <si>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</si>
  <si>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</si>
  <si>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</si>
  <si>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</si>
  <si>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</si>
  <si>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</si>
  <si>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</si>
  <si>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</si>
  <si>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</si>
  <si>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</si>
  <si>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</si>
  <si>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</si>
  <si>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</si>
  <si>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</si>
  <si>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</si>
  <si>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</si>
  <si>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</si>
  <si>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</si>
  <si>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</si>
  <si>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</si>
  <si>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</si>
  <si>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</si>
  <si>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</si>
  <si>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</si>
  <si>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</si>
  <si>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</si>
  <si>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</si>
  <si>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</si>
  <si>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</si>
  <si>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</si>
  <si>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</si>
  <si>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</si>
  <si>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</si>
  <si>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</si>
  <si>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</si>
  <si>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</si>
  <si>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</si>
  <si>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</si>
  <si>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</si>
  <si>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</si>
  <si>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</si>
  <si>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</si>
  <si>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</si>
  <si>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</si>
  <si>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</si>
  <si>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</si>
  <si>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</si>
  <si>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</si>
  <si>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</si>
  <si>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</si>
  <si>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</si>
  <si>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</si>
  <si>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</si>
  <si>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</si>
  <si>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</si>
  <si>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</si>
  <si>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</si>
  <si>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</si>
  <si>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</si>
  <si>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</si>
  <si>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</si>
  <si>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</si>
  <si>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</si>
  <si>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</si>
  <si>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</si>
  <si>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</si>
  <si>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</si>
  <si>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</si>
  <si>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</si>
  <si>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</si>
  <si>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</si>
  <si>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</si>
  <si>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</si>
  <si>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</si>
  <si>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</si>
  <si>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</si>
  <si>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</si>
  <si>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</si>
  <si>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</si>
  <si>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</si>
  <si>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</si>
  <si>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</si>
  <si>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</si>
  <si>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</si>
  <si>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</si>
  <si>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</si>
  <si>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</si>
  <si>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</si>
  <si>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</si>
  <si>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</si>
  <si>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</si>
  <si>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</si>
  <si>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</si>
  <si>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</si>
  <si>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</si>
  <si>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</si>
  <si>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</si>
  <si>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</si>
  <si>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</si>
  <si>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</si>
  <si>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</si>
  <si>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</si>
  <si>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</si>
  <si>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</si>
  <si>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</si>
  <si>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</si>
  <si>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</si>
  <si>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</si>
  <si>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</si>
  <si>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</si>
  <si>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</si>
  <si>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</si>
  <si>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</si>
  <si>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</si>
  <si>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</si>
  <si>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</si>
  <si>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</si>
  <si>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</si>
  <si>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</si>
  <si>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</si>
  <si>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</si>
  <si>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</si>
  <si>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</si>
  <si>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</si>
  <si>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</si>
  <si>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</si>
  <si>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</si>
  <si>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</si>
  <si>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</si>
  <si>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</si>
  <si>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</si>
  <si>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</si>
  <si>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</si>
  <si>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</si>
  <si>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</si>
  <si>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</si>
  <si>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</si>
  <si>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</si>
  <si>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</si>
  <si>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</si>
  <si>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</si>
  <si>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</si>
  <si>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</si>
  <si>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</si>
  <si>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</si>
  <si>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</si>
  <si>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</si>
  <si>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</si>
  <si>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</si>
  <si>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</si>
  <si>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</si>
  <si>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</si>
  <si>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</si>
  <si>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</si>
  <si>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</si>
  <si>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</si>
  <si>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</si>
  <si>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</si>
  <si>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</si>
  <si>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</si>
  <si>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</si>
  <si>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</si>
  <si>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</si>
  <si>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</si>
  <si>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</si>
  <si>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</si>
  <si>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</si>
  <si>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</si>
  <si>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</si>
  <si>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</si>
  <si>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</si>
  <si>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</si>
  <si>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</si>
  <si>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</si>
  <si>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</si>
  <si>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</si>
  <si>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</si>
  <si>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</si>
  <si>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</si>
  <si>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</si>
  <si>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</si>
  <si>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</si>
  <si>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</si>
  <si>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</si>
  <si>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</si>
  <si>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</si>
  <si>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</si>
  <si>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</si>
  <si>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</si>
  <si>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</si>
  <si>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</si>
  <si>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</si>
  <si>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</si>
  <si>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</si>
  <si>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</si>
  <si>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</si>
  <si>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</si>
  <si>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</si>
  <si>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</si>
  <si>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</si>
  <si>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</si>
  <si>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</si>
  <si>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</si>
  <si>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</si>
  <si>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</si>
  <si>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</si>
  <si>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</si>
  <si>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</si>
  <si>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</si>
  <si>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</si>
  <si>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</si>
  <si>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</si>
  <si>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</si>
  <si>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</si>
  <si>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</si>
  <si>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</si>
  <si>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</si>
  <si>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</si>
  <si>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</si>
  <si>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</si>
  <si>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</si>
  <si>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</si>
  <si>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</si>
  <si>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</si>
  <si>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</si>
  <si>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</si>
  <si>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</si>
  <si>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</si>
  <si>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</si>
  <si>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</si>
  <si>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</si>
  <si>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</si>
  <si>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</si>
  <si>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</si>
  <si>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</si>
  <si>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</si>
  <si>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</si>
  <si>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</si>
  <si>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</si>
  <si>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</si>
  <si>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</si>
  <si>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</si>
  <si>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</si>
  <si>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</si>
  <si>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</si>
  <si>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</si>
  <si>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</si>
  <si>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</si>
  <si>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</si>
  <si>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</si>
  <si>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</si>
  <si>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</si>
  <si>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</si>
  <si>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</si>
  <si>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</si>
  <si>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</si>
  <si>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</si>
  <si>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</si>
  <si>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</si>
  <si>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</si>
  <si>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</si>
  <si>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</si>
  <si>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</si>
  <si>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</si>
  <si>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</si>
  <si>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</si>
  <si>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</si>
  <si>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</si>
  <si>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</si>
  <si>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</si>
  <si>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</si>
  <si>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</si>
  <si>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</si>
  <si>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</si>
  <si>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</si>
  <si>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</si>
  <si>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</si>
  <si>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</si>
  <si>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</si>
  <si>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</si>
  <si>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</si>
  <si>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</si>
  <si>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</si>
  <si>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</si>
  <si>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</si>
  <si>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</si>
  <si>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</si>
  <si>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</si>
  <si>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</si>
  <si>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</si>
  <si>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</si>
  <si>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</si>
  <si>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</si>
  <si>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</si>
  <si>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</si>
  <si>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</si>
  <si>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</si>
  <si>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</si>
  <si>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</si>
  <si>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</si>
  <si>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</si>
  <si>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</si>
  <si>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</si>
  <si>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</si>
  <si>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</si>
  <si>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</si>
  <si>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</si>
  <si>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</si>
  <si>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</si>
  <si>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</si>
  <si>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</si>
  <si>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</si>
  <si>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</si>
  <si>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</si>
  <si>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</si>
  <si>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</si>
  <si>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</si>
  <si>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</si>
  <si>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</si>
  <si>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</si>
  <si>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</si>
  <si>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</si>
  <si>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</si>
  <si>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</si>
  <si>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</si>
  <si>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</si>
  <si>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</si>
  <si>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</si>
  <si>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</si>
  <si>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</si>
  <si>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</si>
  <si>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</si>
  <si>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</si>
  <si>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</si>
  <si>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</si>
  <si>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</si>
  <si>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</si>
  <si>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</si>
  <si>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</si>
  <si>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</si>
  <si>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</si>
  <si>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</si>
  <si>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</si>
  <si>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</si>
  <si>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</si>
  <si>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</si>
  <si>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</si>
  <si>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</si>
  <si>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</si>
  <si>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</si>
  <si>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</si>
  <si>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</si>
  <si>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</si>
  <si>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</si>
  <si>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</si>
  <si>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</si>
  <si>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</si>
  <si>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</si>
  <si>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</si>
  <si>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</si>
  <si>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</si>
  <si>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</si>
  <si>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</si>
  <si>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</si>
  <si>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</si>
  <si>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</si>
  <si>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</si>
  <si>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</si>
  <si>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</si>
  <si>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</si>
  <si>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</si>
  <si>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</si>
  <si>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</si>
  <si>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</si>
  <si>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</si>
  <si>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</si>
  <si>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</si>
  <si>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</si>
  <si>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</si>
  <si>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</si>
  <si>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</si>
  <si>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</si>
  <si>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</si>
  <si>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</si>
  <si>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</si>
  <si>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</si>
  <si>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</si>
  <si>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</si>
  <si>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</si>
  <si>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</si>
  <si>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</si>
  <si>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</si>
  <si>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</si>
  <si>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</si>
  <si>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</si>
  <si>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</si>
  <si>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</si>
  <si>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</si>
  <si>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</si>
  <si>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</si>
  <si>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</si>
  <si>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</si>
  <si>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</si>
  <si>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</si>
  <si>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</si>
  <si>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</si>
  <si>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</si>
  <si>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</si>
  <si>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</si>
  <si>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</si>
  <si>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</si>
  <si>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</si>
  <si>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</si>
  <si>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</si>
  <si>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</si>
  <si>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</si>
  <si>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</si>
  <si>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</si>
  <si>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</si>
  <si>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</si>
  <si>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</si>
  <si>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</si>
  <si>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</si>
  <si>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</si>
  <si>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</si>
  <si>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</si>
  <si>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</si>
  <si>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</si>
  <si>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</si>
  <si>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</si>
  <si>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</si>
  <si>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</si>
  <si>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</si>
  <si>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</si>
  <si>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</si>
  <si>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</si>
  <si>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</si>
  <si>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</si>
  <si>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</si>
  <si>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</si>
  <si>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</si>
  <si>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</si>
  <si>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</si>
  <si>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</si>
  <si>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</si>
  <si>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</si>
  <si>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</si>
  <si>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</si>
  <si>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</si>
  <si>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</si>
  <si>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</si>
  <si>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</si>
  <si>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</si>
  <si>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</si>
  <si>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</si>
  <si>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</si>
  <si>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</si>
  <si>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</si>
  <si>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</si>
  <si>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</si>
  <si>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</si>
  <si>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</si>
  <si>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</si>
  <si>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</si>
  <si>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</si>
  <si>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</si>
  <si>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</si>
  <si>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</si>
  <si>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</si>
  <si>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</si>
  <si>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</si>
  <si>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</si>
  <si>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</si>
  <si>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</si>
  <si>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</si>
  <si>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</si>
  <si>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</si>
  <si>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</si>
  <si>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</si>
  <si>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</si>
  <si>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</si>
  <si>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</si>
  <si>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</si>
  <si>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</si>
  <si>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</si>
  <si>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</si>
  <si>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</si>
  <si>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</si>
  <si>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</si>
  <si>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</si>
  <si>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</si>
  <si>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</si>
  <si>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</si>
  <si>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</si>
  <si>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</si>
  <si>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</si>
  <si>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</si>
  <si>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</si>
  <si>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</si>
  <si>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</si>
  <si>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</si>
  <si>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</si>
  <si>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</si>
  <si>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</si>
  <si>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</si>
  <si>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</si>
  <si>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</si>
  <si>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</si>
  <si>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</si>
  <si>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</si>
  <si>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</si>
  <si>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</si>
  <si>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</si>
  <si>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</si>
  <si>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</si>
  <si>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</si>
  <si>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</si>
  <si>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</si>
  <si>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</si>
  <si>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</si>
  <si>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</si>
  <si>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</si>
  <si>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</si>
  <si>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</si>
  <si>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</si>
  <si>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</si>
  <si>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</si>
  <si>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</si>
  <si>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</si>
  <si>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</si>
  <si>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</si>
  <si>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</si>
  <si>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</si>
  <si>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</si>
  <si>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</si>
  <si>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</si>
  <si>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</si>
  <si>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</si>
  <si>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</si>
  <si>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</si>
  <si>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</si>
  <si>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</si>
  <si>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</si>
  <si>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</si>
  <si>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</si>
  <si>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</si>
  <si>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</si>
  <si>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</si>
  <si>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</si>
  <si>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</si>
  <si>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</si>
  <si>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</si>
  <si>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</si>
  <si>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</si>
  <si>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</si>
  <si>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</si>
  <si>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</si>
  <si>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</si>
  <si>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</si>
  <si>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</si>
  <si>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</si>
  <si>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</si>
  <si>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</si>
  <si>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</si>
  <si>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</si>
  <si>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</si>
  <si>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</si>
  <si>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</si>
  <si>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</si>
  <si>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</si>
  <si>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</si>
  <si>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</si>
  <si>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</si>
  <si>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</si>
  <si>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</si>
  <si>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</si>
  <si>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</si>
  <si>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</si>
  <si>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</si>
  <si>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</si>
  <si>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</si>
  <si>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</si>
  <si>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</si>
  <si>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</si>
  <si>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</si>
  <si>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</si>
  <si>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</si>
  <si>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</si>
  <si>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</si>
  <si>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</si>
  <si>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</si>
  <si>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</si>
  <si>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</si>
  <si>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</si>
  <si>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</si>
  <si>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</si>
  <si>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</si>
  <si>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</si>
  <si>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</si>
  <si>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</si>
  <si>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</si>
  <si>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</si>
  <si>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</si>
  <si>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</si>
  <si>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</si>
  <si>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</si>
  <si>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</si>
  <si>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</si>
  <si>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</si>
  <si>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</si>
  <si>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</si>
  <si>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</si>
  <si>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</si>
  <si>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</si>
  <si>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</si>
  <si>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</si>
  <si>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</si>
  <si>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</si>
  <si>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</si>
  <si>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</si>
  <si>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</si>
  <si>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</si>
  <si>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</si>
  <si>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</si>
  <si>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</si>
  <si>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</si>
  <si>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</si>
  <si>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</si>
  <si>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</si>
  <si>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</si>
  <si>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</si>
  <si>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</si>
  <si>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</si>
  <si>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</si>
  <si>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</si>
  <si>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</si>
  <si>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</si>
  <si>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</si>
  <si>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</si>
  <si>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</si>
  <si>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</si>
  <si>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</si>
  <si>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</si>
  <si>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</si>
  <si>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</si>
  <si>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</si>
  <si>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</si>
  <si>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</si>
  <si>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</si>
  <si>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</si>
  <si>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</si>
  <si>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</si>
  <si>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</si>
  <si>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</si>
  <si>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</si>
  <si>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</si>
  <si>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</si>
  <si>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</si>
  <si>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</si>
  <si>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</si>
  <si>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</si>
  <si>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</si>
  <si>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</si>
  <si>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</si>
  <si>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</si>
  <si>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</si>
  <si>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</si>
  <si>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</si>
  <si>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</si>
  <si>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</si>
  <si>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</si>
  <si>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</si>
  <si>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</si>
  <si>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</si>
  <si>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</si>
  <si>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</si>
  <si>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</si>
  <si>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</si>
  <si>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</si>
  <si>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</si>
  <si>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</si>
  <si>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</si>
  <si>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</si>
  <si>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</si>
  <si>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</si>
  <si>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</si>
  <si>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</si>
  <si>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</si>
  <si>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</si>
  <si>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</si>
  <si>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</si>
  <si>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</si>
  <si>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</si>
  <si>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</si>
  <si>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</si>
  <si>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</si>
  <si>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</si>
  <si>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</si>
  <si>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</si>
  <si>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</si>
  <si>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</si>
  <si>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</si>
  <si>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</si>
  <si>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</si>
  <si>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</si>
  <si>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</si>
  <si>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</si>
  <si>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</si>
  <si>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</si>
  <si>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</si>
  <si>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</si>
  <si>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</si>
  <si>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</si>
  <si>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</si>
  <si>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</si>
  <si>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</si>
  <si>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</si>
  <si>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</si>
  <si>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</si>
  <si>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</si>
  <si>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</si>
  <si>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</si>
  <si>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</si>
  <si>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</si>
  <si>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</si>
  <si>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</si>
  <si>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</si>
  <si>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</si>
  <si>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</si>
  <si>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</si>
  <si>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</si>
  <si>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</si>
  <si>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</si>
  <si>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</si>
  <si>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</si>
  <si>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</si>
  <si>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</si>
  <si>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</si>
  <si>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</si>
  <si>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</si>
  <si>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</si>
  <si>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</si>
  <si>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</si>
  <si>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</si>
  <si>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</si>
  <si>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</si>
  <si>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</si>
  <si>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</si>
  <si>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</si>
  <si>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</si>
  <si>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</si>
  <si>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</si>
  <si>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</si>
  <si>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</si>
  <si>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</si>
  <si>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</si>
  <si>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</si>
  <si>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</si>
  <si>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</si>
  <si>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</si>
  <si>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</si>
  <si>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</si>
  <si>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</si>
  <si>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</si>
  <si>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</si>
  <si>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</si>
  <si>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</si>
  <si>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</si>
  <si>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</si>
  <si>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</si>
  <si>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</si>
  <si>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</si>
  <si>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</si>
  <si>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</si>
  <si>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</si>
  <si>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</si>
  <si>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</si>
  <si>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</si>
  <si>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</si>
  <si>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</si>
  <si>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</si>
  <si>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</si>
  <si>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</si>
  <si>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</si>
  <si>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</si>
  <si>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</si>
  <si>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</si>
  <si>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</si>
  <si>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</si>
  <si>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</si>
  <si>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</si>
  <si>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</si>
  <si>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</si>
  <si>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</si>
  <si>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</si>
  <si>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</si>
  <si>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</si>
  <si>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</si>
  <si>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</si>
  <si>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</si>
  <si>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</si>
  <si>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</si>
  <si>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</si>
  <si>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</si>
  <si>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</si>
  <si>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</si>
  <si>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</si>
  <si>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</si>
  <si>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</si>
  <si>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</si>
  <si>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</si>
  <si>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</si>
  <si>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</si>
  <si>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</si>
  <si>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</si>
  <si>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</si>
  <si>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</si>
  <si>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</si>
  <si>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</si>
  <si>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</si>
  <si>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</si>
  <si>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</si>
  <si>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</si>
  <si>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</si>
  <si>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</si>
  <si>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</si>
  <si>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</si>
  <si>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</si>
  <si>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</si>
  <si>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</si>
  <si>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</si>
  <si>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</si>
  <si>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</si>
  <si>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</si>
  <si>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</si>
  <si>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</si>
  <si>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</si>
  <si>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</si>
  <si>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</si>
  <si>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</si>
  <si>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</si>
  <si>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</si>
  <si>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</si>
  <si>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</si>
  <si>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</si>
  <si>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</si>
  <si>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</si>
  <si>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</si>
  <si>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</si>
  <si>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</si>
  <si>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</si>
  <si>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</si>
  <si>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</si>
  <si>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</si>
  <si>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</si>
  <si>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</si>
  <si>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</si>
  <si>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</si>
  <si>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</si>
  <si>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</si>
  <si>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</si>
  <si>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</si>
  <si>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</si>
  <si>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</si>
  <si>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</si>
  <si>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</si>
  <si>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</si>
  <si>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</si>
  <si>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</si>
  <si>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</si>
  <si>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</si>
  <si>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</si>
  <si>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</si>
  <si>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</si>
  <si>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</si>
  <si>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</si>
  <si>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</si>
  <si>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</si>
  <si>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</si>
  <si>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</si>
  <si>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</si>
  <si>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</si>
  <si>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</si>
  <si>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</si>
  <si>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</si>
  <si>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</si>
  <si>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</si>
  <si>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</si>
  <si>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</si>
  <si>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</si>
  <si>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</si>
  <si>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</si>
  <si>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</si>
  <si>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</si>
  <si>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</si>
  <si>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</si>
  <si>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</si>
  <si>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</si>
  <si>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</si>
  <si>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</si>
  <si>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</si>
  <si>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</si>
  <si>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</si>
  <si>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</si>
  <si>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</si>
  <si>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</si>
  <si>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</si>
  <si>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</si>
  <si>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</si>
  <si>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</si>
  <si>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</si>
  <si>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</si>
  <si>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</si>
  <si>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</si>
  <si>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</si>
  <si>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</si>
  <si>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</si>
  <si>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</si>
  <si>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</si>
  <si>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</si>
  <si>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</si>
  <si>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</si>
  <si>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</si>
  <si>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</si>
  <si>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</si>
  <si>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</si>
  <si>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</si>
  <si>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</si>
  <si>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</si>
  <si>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</si>
  <si>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</si>
  <si>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</si>
  <si>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</si>
  <si>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</si>
  <si>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</si>
  <si>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</si>
  <si>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</si>
  <si>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</si>
  <si>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</si>
  <si>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</si>
  <si>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</si>
  <si>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</si>
  <si>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</si>
  <si>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</si>
  <si>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</si>
  <si>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</si>
  <si>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</si>
  <si>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</si>
  <si>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</si>
  <si>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</si>
  <si>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</si>
  <si>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</si>
  <si>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</si>
  <si>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</si>
  <si>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</si>
  <si>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</si>
  <si>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</si>
  <si>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</si>
  <si>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</si>
  <si>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</si>
  <si>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</si>
  <si>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</si>
  <si>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</si>
  <si>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</si>
  <si>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</si>
  <si>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</si>
  <si>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</si>
  <si>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</si>
  <si>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</si>
  <si>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</si>
  <si>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</si>
  <si>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</si>
  <si>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</si>
  <si>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</si>
  <si>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</si>
  <si>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</si>
  <si>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</si>
  <si>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</si>
  <si>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</si>
  <si>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</si>
  <si>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</si>
  <si>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</si>
  <si>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</si>
  <si>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</si>
  <si>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</si>
  <si>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</si>
  <si>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</si>
  <si>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</si>
  <si>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</si>
  <si>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</si>
  <si>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</si>
  <si>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</si>
  <si>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</si>
  <si>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</si>
  <si>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</si>
  <si>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</si>
  <si>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</si>
  <si>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</si>
  <si>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</si>
  <si>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</si>
  <si>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</si>
  <si>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</si>
  <si>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</si>
  <si>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</si>
  <si>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</si>
  <si>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</si>
  <si>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</si>
  <si>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</si>
  <si>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</si>
  <si>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</si>
  <si>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</si>
  <si>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</si>
  <si>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</si>
  <si>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</si>
  <si>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</si>
  <si>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</si>
  <si>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</si>
  <si>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</si>
  <si>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</si>
  <si>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</si>
  <si>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</si>
  <si>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</si>
  <si>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</si>
  <si>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</si>
  <si>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</si>
  <si>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</si>
  <si>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</si>
  <si>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</si>
  <si>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</si>
  <si>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</si>
  <si>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</si>
  <si>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</si>
  <si>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</si>
  <si>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</si>
  <si>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</si>
  <si>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</si>
  <si>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</si>
  <si>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</si>
  <si>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</si>
  <si>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</si>
  <si>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</si>
  <si>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</si>
  <si>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</si>
  <si>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</si>
  <si>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</si>
  <si>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</si>
  <si>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</si>
  <si>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</si>
  <si>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</si>
  <si>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</si>
  <si>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</si>
  <si>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</si>
  <si>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</si>
  <si>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</si>
  <si>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</si>
  <si>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</si>
  <si>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</si>
  <si>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</si>
  <si>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</si>
  <si>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</si>
  <si>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</si>
  <si>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</si>
  <si>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</si>
  <si>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</si>
  <si>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</si>
  <si>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</si>
  <si>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</si>
  <si>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</si>
  <si>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</si>
  <si>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</si>
  <si>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</si>
  <si>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</si>
  <si>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</si>
  <si>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</si>
  <si>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</si>
  <si>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</si>
  <si>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</si>
  <si>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</si>
  <si>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</si>
  <si>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</si>
  <si>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</si>
  <si>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</si>
  <si>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</si>
  <si>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</si>
  <si>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</si>
  <si>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</si>
  <si>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</si>
  <si>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</si>
  <si>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</si>
  <si>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</si>
  <si>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</si>
  <si>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</si>
  <si>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</si>
  <si>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</si>
  <si>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</si>
  <si>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</si>
  <si>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</si>
  <si>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</si>
  <si>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</si>
  <si>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</si>
  <si>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</si>
  <si>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</si>
  <si>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</si>
  <si>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</si>
  <si>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</si>
  <si>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</si>
  <si>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</si>
  <si>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</si>
  <si>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</si>
  <si>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</si>
  <si>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</si>
  <si>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</si>
  <si>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</si>
  <si>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</si>
  <si>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</si>
  <si>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</si>
  <si>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</si>
  <si>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</si>
  <si>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</si>
  <si>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</si>
  <si>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</si>
  <si>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</si>
  <si>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</si>
  <si>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</si>
  <si>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</si>
  <si>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</si>
  <si>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</si>
  <si>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</si>
  <si>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</si>
  <si>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</si>
  <si>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</si>
  <si>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</si>
  <si>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</si>
  <si>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</si>
  <si>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</si>
  <si>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</si>
  <si>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</si>
  <si>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</si>
  <si>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</si>
  <si>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</si>
  <si>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</si>
  <si>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</si>
  <si>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</si>
  <si>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</si>
  <si>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</si>
  <si>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</si>
  <si>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</si>
  <si>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</si>
  <si>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</si>
  <si>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</si>
  <si>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</si>
  <si>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</si>
  <si>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</si>
  <si>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</si>
  <si>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</si>
  <si>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</si>
  <si>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</si>
  <si>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</si>
  <si>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</si>
  <si>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</si>
  <si>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</si>
  <si>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</si>
  <si>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</si>
  <si>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</si>
  <si>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</si>
  <si>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</si>
  <si>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</si>
  <si>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</si>
  <si>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</si>
  <si>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</si>
  <si>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</si>
  <si>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</si>
  <si>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</si>
  <si>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</si>
  <si>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</si>
  <si>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</si>
  <si>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</si>
  <si>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</si>
  <si>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</si>
  <si>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</si>
  <si>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</si>
  <si>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</si>
  <si>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</si>
  <si>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</si>
  <si>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</si>
  <si>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</si>
  <si>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</si>
  <si>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</si>
  <si>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</si>
  <si>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</si>
  <si>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</si>
  <si>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</si>
  <si>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</si>
  <si>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</si>
  <si>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</si>
  <si>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</si>
  <si>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</si>
  <si>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</si>
  <si>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</si>
  <si>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</si>
  <si>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</si>
  <si>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</si>
  <si>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</si>
  <si>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</si>
  <si>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</si>
  <si>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</si>
  <si>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</si>
  <si>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</si>
  <si>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</si>
  <si>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</si>
  <si>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</si>
  <si>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</si>
  <si>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</si>
  <si>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</si>
  <si>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</si>
  <si>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</si>
  <si>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</si>
  <si>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</si>
  <si>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</si>
  <si>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</si>
  <si>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</si>
  <si>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</si>
  <si>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</si>
  <si>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</si>
  <si>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</si>
  <si>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</si>
  <si>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</si>
  <si>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</si>
  <si>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</si>
  <si>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</si>
  <si>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</si>
  <si>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</si>
  <si>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</si>
  <si>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</si>
  <si>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</si>
  <si>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</si>
  <si>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</si>
  <si>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</si>
  <si>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</si>
  <si>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</si>
  <si>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</si>
  <si>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</si>
  <si>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</si>
  <si>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</si>
  <si>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</si>
  <si>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</si>
  <si>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</si>
  <si>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</si>
  <si>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</si>
  <si>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</si>
  <si>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</si>
  <si>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</si>
  <si>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</si>
  <si>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</si>
  <si>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</si>
  <si>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</si>
  <si>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</si>
  <si>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</si>
  <si>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</si>
  <si>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</si>
  <si>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</si>
  <si>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</si>
  <si>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</si>
  <si>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</si>
  <si>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</si>
  <si>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</si>
  <si>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</si>
  <si>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</si>
  <si>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</si>
  <si>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</si>
  <si>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</si>
  <si>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</si>
  <si>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</si>
  <si>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</si>
  <si>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</si>
  <si>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</si>
  <si>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</si>
  <si>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</si>
  <si>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</si>
  <si>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</si>
  <si>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</si>
  <si>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</si>
  <si>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</si>
  <si>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</si>
  <si>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</si>
  <si>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</si>
  <si>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</si>
  <si>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</si>
  <si>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</si>
  <si>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</si>
  <si>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</si>
  <si>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</si>
  <si>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</si>
  <si>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</si>
  <si>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</si>
  <si>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</si>
  <si>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</si>
  <si>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</si>
  <si>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</si>
  <si>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</si>
  <si>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</si>
  <si>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</si>
  <si>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</si>
  <si>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</si>
  <si>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</si>
  <si>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</si>
  <si>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</si>
  <si>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</si>
  <si>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</si>
  <si>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</si>
  <si>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</si>
  <si>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</si>
  <si>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</si>
  <si>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</si>
  <si>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</si>
  <si>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</si>
  <si>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</si>
  <si>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</si>
  <si>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</si>
  <si>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</si>
  <si>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</si>
  <si>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</si>
  <si>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</si>
  <si>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</si>
  <si>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</si>
  <si>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</si>
  <si>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</si>
  <si>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</si>
  <si>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</si>
  <si>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</si>
  <si>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</si>
  <si>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</si>
  <si>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</si>
  <si>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</si>
  <si>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</si>
  <si>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</si>
  <si>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</si>
  <si>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</si>
  <si>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</si>
  <si>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</si>
  <si>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</si>
  <si>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</si>
  <si>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</si>
  <si>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</si>
  <si>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</si>
  <si>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</si>
  <si>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</si>
  <si>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</si>
  <si>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</si>
  <si>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</si>
  <si>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</si>
  <si>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</si>
  <si>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</si>
  <si>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</si>
  <si>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</si>
  <si>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</si>
  <si>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</si>
  <si>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</si>
  <si>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</si>
  <si>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</si>
  <si>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</si>
  <si>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</si>
  <si>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</si>
  <si>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</si>
  <si>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</si>
  <si>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</si>
  <si>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</si>
  <si>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</si>
  <si>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</si>
  <si>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</si>
  <si>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</si>
  <si>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</si>
  <si>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</si>
  <si>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</si>
  <si>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</si>
  <si>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</si>
  <si>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</si>
  <si>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</si>
  <si>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</si>
  <si>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</si>
  <si>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</si>
  <si>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</si>
  <si>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</si>
  <si>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</si>
  <si>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</si>
  <si>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</si>
  <si>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</si>
  <si>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</si>
  <si>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</si>
  <si>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</si>
  <si>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</si>
  <si>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</si>
  <si>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</si>
  <si>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</si>
  <si>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</si>
  <si>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</si>
  <si>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</si>
  <si>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</si>
  <si>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</si>
  <si>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</si>
  <si>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</si>
  <si>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</si>
  <si>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</si>
  <si>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</si>
  <si>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</si>
  <si>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</si>
  <si>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</si>
  <si>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</si>
  <si>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</si>
  <si>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</si>
  <si>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</si>
  <si>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</si>
  <si>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</si>
  <si>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</si>
  <si>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</si>
  <si>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</si>
  <si>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</si>
  <si>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</si>
  <si>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</si>
  <si>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</si>
  <si>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</si>
  <si>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</si>
  <si>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</si>
  <si>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</si>
  <si>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</si>
  <si>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</si>
  <si>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</si>
  <si>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</si>
  <si>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</si>
  <si>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</si>
  <si>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</si>
  <si>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</si>
  <si>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</si>
  <si>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</si>
  <si>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</si>
  <si>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</si>
  <si>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</si>
  <si>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</si>
  <si>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</si>
  <si>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</si>
  <si>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</si>
  <si>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</si>
  <si>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</si>
  <si>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</si>
  <si>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</si>
  <si>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</si>
  <si>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</si>
  <si>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</si>
  <si>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</si>
  <si>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</si>
  <si>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</si>
  <si>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</si>
  <si>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</si>
  <si>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</si>
  <si>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</si>
  <si>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</si>
  <si>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</si>
  <si>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</si>
  <si>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</si>
  <si>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</si>
  <si>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</si>
  <si>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</si>
  <si>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</si>
  <si>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</si>
  <si>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</si>
  <si>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</si>
  <si>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</si>
  <si>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</si>
  <si>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</si>
  <si>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</si>
  <si>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</si>
  <si>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</si>
  <si>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</si>
  <si>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</si>
  <si>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</si>
  <si>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</si>
  <si>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</si>
  <si>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</si>
  <si>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</si>
  <si>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</si>
  <si>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</si>
  <si>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</si>
  <si>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</si>
  <si>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</si>
  <si>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</si>
  <si>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</si>
  <si>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</si>
  <si>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</si>
  <si>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</si>
  <si>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</si>
  <si>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</si>
  <si>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</si>
  <si>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</si>
  <si>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</si>
  <si>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</si>
  <si>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</si>
  <si>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</si>
  <si>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</si>
  <si>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</si>
  <si>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</si>
  <si>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</si>
  <si>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</si>
  <si>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</si>
  <si>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</si>
  <si>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</si>
  <si>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</si>
  <si>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</si>
  <si>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</si>
  <si>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</si>
  <si>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</si>
  <si>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</si>
  <si>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</si>
  <si>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</si>
  <si>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</si>
  <si>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</si>
  <si>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</si>
  <si>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</si>
  <si>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</si>
  <si>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</si>
  <si>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</si>
  <si>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</si>
  <si>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</si>
  <si>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</si>
  <si>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</si>
  <si>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</si>
  <si>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</si>
  <si>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</si>
  <si>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</si>
  <si>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</si>
  <si>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</si>
  <si>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</si>
  <si>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</si>
  <si>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</si>
  <si>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</si>
  <si>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</si>
  <si>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</si>
  <si>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</si>
  <si>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</si>
  <si>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</si>
  <si>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</si>
  <si>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</si>
  <si>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</si>
  <si>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</si>
  <si>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</si>
  <si>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</si>
  <si>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</si>
  <si>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</si>
  <si>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</si>
  <si>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</si>
  <si>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</si>
  <si>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</si>
  <si>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</si>
  <si>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</si>
  <si>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</si>
  <si>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</si>
  <si>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</si>
  <si>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</si>
  <si>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</si>
  <si>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</si>
  <si>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</si>
  <si>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</si>
  <si>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</si>
  <si>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</si>
  <si>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</si>
  <si>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</si>
  <si>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</si>
  <si>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</si>
  <si>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</si>
  <si>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</si>
  <si>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</si>
  <si>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</si>
  <si>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</si>
  <si>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</si>
  <si>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</si>
  <si>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</si>
  <si>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</si>
  <si>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</si>
  <si>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</si>
  <si>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</si>
  <si>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</si>
  <si>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</si>
  <si>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</si>
  <si>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</si>
  <si>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</si>
  <si>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</si>
  <si>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</si>
  <si>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</si>
  <si>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</si>
  <si>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</si>
  <si>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</si>
  <si>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</si>
  <si>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</si>
  <si>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</si>
  <si>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</si>
  <si>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</si>
  <si>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</si>
  <si>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</si>
  <si>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</si>
  <si>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</si>
  <si>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</si>
  <si>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</si>
  <si>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</si>
  <si>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</si>
  <si>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</si>
  <si>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</si>
  <si>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</si>
  <si>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</si>
  <si>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</si>
  <si>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</si>
  <si>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</si>
  <si>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</si>
  <si>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</si>
  <si>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</si>
  <si>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</si>
  <si>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</si>
  <si>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</si>
  <si>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</si>
  <si>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</si>
  <si>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</si>
  <si>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</si>
  <si>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</si>
  <si>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</si>
  <si>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</si>
  <si>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</si>
  <si>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</si>
  <si>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</si>
  <si>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</si>
  <si>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</si>
  <si>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</si>
  <si>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</si>
  <si>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</si>
  <si>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</si>
  <si>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</si>
  <si>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</si>
  <si>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</si>
  <si>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</si>
  <si>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</si>
  <si>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</si>
  <si>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</si>
  <si>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</si>
  <si>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</si>
  <si>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</si>
  <si>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</si>
  <si>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</si>
  <si>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</si>
  <si>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</si>
  <si>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</si>
  <si>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</si>
  <si>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</si>
  <si>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</si>
  <si>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</si>
  <si>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</si>
  <si>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</si>
  <si>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</si>
  <si>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</si>
  <si>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</si>
  <si>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</si>
  <si>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</si>
  <si>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</si>
  <si>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</si>
  <si>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</si>
  <si>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</si>
  <si>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</si>
  <si>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</si>
  <si>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</si>
  <si>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</si>
  <si>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</si>
  <si>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</si>
  <si>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</si>
  <si>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</si>
  <si>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</si>
  <si>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</si>
  <si>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</si>
  <si>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</si>
  <si>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</si>
  <si>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</si>
  <si>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</si>
  <si>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</si>
  <si>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</si>
  <si>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</si>
  <si>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</si>
  <si>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</si>
  <si>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</si>
  <si>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</si>
  <si>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</si>
  <si>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</si>
  <si>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</si>
  <si>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</si>
  <si>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</si>
  <si>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</si>
  <si>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</si>
  <si>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</si>
  <si>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</si>
  <si>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</si>
  <si>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</si>
  <si>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</si>
  <si>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</si>
  <si>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</si>
  <si>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</si>
  <si>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</si>
  <si>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</si>
  <si>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</si>
  <si>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</si>
  <si>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</si>
  <si>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</si>
  <si>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</si>
  <si>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</si>
  <si>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</si>
  <si>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</si>
  <si>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</si>
  <si>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</si>
  <si>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</si>
  <si>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</si>
  <si>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</si>
  <si>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</si>
  <si>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</si>
  <si>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</si>
  <si>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</si>
  <si>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</si>
  <si>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</si>
  <si>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</si>
  <si>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</si>
  <si>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</si>
  <si>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</si>
  <si>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</si>
  <si>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</si>
  <si>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</si>
  <si>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</si>
  <si>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</si>
  <si>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</si>
  <si>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</si>
  <si>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</si>
  <si>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</si>
  <si>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</si>
  <si>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</si>
  <si>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</si>
  <si>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</si>
  <si>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</si>
  <si>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</si>
  <si>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</si>
  <si>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</si>
  <si>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</si>
  <si>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</si>
  <si>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</si>
  <si>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</si>
  <si>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</si>
  <si>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</si>
  <si>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</si>
  <si>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</si>
  <si>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</si>
  <si>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</si>
  <si>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</si>
  <si>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</si>
  <si>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</si>
  <si>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</si>
  <si>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</si>
  <si>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</si>
  <si>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</si>
  <si>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</si>
  <si>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</si>
  <si>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</si>
  <si>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</si>
  <si>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</si>
  <si>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</si>
  <si>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</si>
  <si>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</si>
  <si>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</si>
  <si>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</si>
  <si>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</si>
  <si>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</si>
  <si>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</si>
  <si>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</si>
  <si>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</si>
  <si>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</si>
  <si>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</si>
  <si>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</si>
  <si>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</si>
  <si>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</si>
  <si>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</si>
  <si>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</si>
  <si>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</si>
  <si>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</si>
  <si>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</si>
  <si>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</si>
  <si>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</si>
  <si>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</si>
  <si>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</si>
  <si>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</si>
  <si>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</si>
  <si>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</si>
  <si>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</si>
  <si>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</si>
  <si>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</si>
  <si>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</si>
  <si>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</si>
  <si>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</si>
  <si>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</si>
  <si>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</si>
  <si>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</si>
  <si>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</si>
  <si>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</si>
  <si>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</si>
  <si>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</si>
  <si>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</si>
  <si>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</si>
  <si>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</si>
  <si>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</si>
  <si>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</si>
  <si>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</si>
  <si>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</si>
  <si>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</si>
  <si>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</si>
  <si>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</si>
  <si>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</si>
  <si>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</si>
  <si>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</si>
  <si>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</si>
  <si>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</si>
  <si>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</si>
  <si>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</si>
  <si>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</si>
  <si>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</si>
  <si>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</si>
  <si>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</si>
  <si>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</si>
  <si>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</si>
  <si>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</si>
  <si>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</si>
  <si>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</si>
  <si>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</si>
  <si>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</si>
  <si>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</si>
  <si>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</si>
  <si>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</si>
  <si>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</si>
  <si>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</si>
  <si>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</si>
  <si>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</si>
  <si>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</si>
  <si>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</si>
  <si>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</si>
  <si>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</si>
  <si>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</si>
  <si>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</si>
  <si>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</si>
  <si>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</si>
  <si>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</si>
  <si>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</si>
  <si>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</si>
  <si>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</si>
  <si>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</si>
  <si>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</si>
  <si>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</si>
  <si>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</si>
  <si>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</si>
  <si>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</si>
  <si>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</si>
  <si>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</si>
  <si>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</si>
  <si>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</si>
  <si>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</si>
  <si>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</si>
  <si>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</si>
  <si>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</si>
  <si>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</si>
  <si>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</si>
  <si>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</si>
  <si>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</si>
  <si>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</si>
  <si>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</si>
  <si>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</si>
  <si>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</si>
  <si>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</si>
  <si>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</si>
  <si>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</si>
  <si>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</si>
  <si>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</si>
  <si>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</si>
  <si>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</si>
  <si>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</si>
  <si>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</si>
  <si>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</si>
  <si>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</si>
  <si>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</si>
  <si>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</si>
  <si>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</si>
  <si>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</si>
  <si>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</si>
  <si>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</si>
  <si>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</si>
  <si>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</si>
  <si>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</si>
  <si>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</si>
  <si>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</si>
  <si>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</si>
  <si>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</si>
  <si>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</si>
  <si>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</si>
  <si>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</si>
  <si>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</si>
  <si>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</si>
  <si>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</si>
  <si>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</si>
  <si>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</si>
  <si>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</si>
  <si>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</si>
  <si>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</si>
  <si>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</si>
  <si>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</si>
  <si>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</si>
  <si>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</si>
  <si>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</si>
  <si>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</si>
  <si>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</si>
  <si>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</si>
  <si>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</si>
  <si>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</si>
  <si>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</si>
  <si>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</si>
  <si>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</si>
  <si>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</si>
  <si>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</si>
  <si>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</si>
  <si>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</si>
  <si>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</si>
  <si>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</si>
  <si>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</si>
  <si>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</si>
  <si>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</si>
  <si>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</si>
  <si>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</si>
  <si>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</si>
  <si>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</si>
  <si>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</si>
  <si>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</si>
  <si>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</si>
  <si>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</si>
  <si>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</si>
  <si>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</si>
  <si>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</si>
  <si>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</si>
  <si>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</si>
  <si>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</si>
  <si>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</si>
  <si>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</si>
  <si>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</si>
  <si>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</si>
  <si>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</si>
  <si>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</si>
  <si>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</si>
  <si>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</si>
  <si>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</si>
  <si>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</si>
  <si>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</si>
  <si>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</si>
  <si>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</si>
  <si>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</si>
  <si>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</si>
  <si>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</si>
  <si>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</si>
  <si>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</si>
  <si>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</si>
  <si>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</si>
  <si>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</si>
  <si>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</si>
  <si>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</si>
  <si>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</si>
  <si>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</si>
  <si>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</si>
  <si>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</si>
  <si>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</si>
  <si>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</si>
  <si>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</si>
  <si>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</si>
  <si>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</si>
  <si>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</si>
  <si>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</si>
  <si>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</si>
  <si>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</si>
  <si>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</si>
  <si>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</si>
  <si>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</si>
  <si>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</si>
  <si>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</si>
  <si>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</si>
  <si>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</si>
  <si>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</si>
  <si>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</si>
  <si>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</si>
  <si>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</si>
  <si>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</si>
  <si>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</si>
  <si>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</si>
  <si>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</si>
  <si>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</si>
  <si>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</si>
  <si>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</si>
  <si>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</si>
  <si>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</si>
  <si>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</si>
  <si>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</si>
  <si>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</si>
  <si>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</si>
  <si>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</si>
  <si>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</si>
  <si>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</si>
  <si>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</si>
  <si>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</si>
  <si>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</si>
  <si>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</si>
  <si>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</si>
  <si>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</si>
  <si>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</si>
  <si>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</si>
  <si>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</si>
  <si>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</si>
  <si>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</si>
  <si>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</si>
  <si>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</si>
  <si>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</si>
  <si>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</si>
  <si>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</si>
  <si>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</si>
  <si>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</si>
  <si>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</si>
  <si>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</si>
  <si>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</si>
  <si>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</si>
  <si>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</si>
  <si>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</si>
  <si>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</si>
  <si>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</si>
  <si>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</si>
  <si>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</si>
  <si>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</si>
  <si>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</si>
  <si>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</si>
  <si>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</si>
  <si>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</si>
  <si>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</si>
  <si>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</si>
  <si>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</si>
  <si>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</si>
  <si>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</si>
  <si>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</si>
  <si>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</si>
  <si>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</si>
  <si>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</si>
  <si>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</si>
  <si>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</si>
  <si>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</si>
  <si>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</si>
  <si>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</si>
  <si>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</si>
  <si>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</si>
  <si>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</si>
  <si>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</si>
  <si>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</si>
  <si>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</si>
  <si>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</si>
  <si>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</si>
  <si>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</si>
  <si>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</si>
  <si>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</si>
  <si>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</si>
  <si>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</si>
  <si>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</si>
  <si>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</si>
  <si>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</si>
  <si>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</si>
  <si>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</si>
  <si>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</si>
  <si>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</si>
  <si>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</si>
  <si>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</si>
  <si>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</si>
  <si>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</si>
  <si>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</si>
  <si>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</si>
  <si>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</si>
  <si>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</si>
  <si>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</si>
  <si>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</si>
  <si>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</si>
  <si>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</si>
  <si>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</si>
  <si>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</si>
  <si>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</si>
  <si>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</si>
  <si>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</si>
  <si>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</si>
  <si>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</si>
  <si>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</si>
  <si>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</si>
  <si>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</si>
  <si>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</si>
  <si>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</si>
  <si>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</si>
  <si>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</si>
  <si>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</si>
  <si>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</si>
  <si>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</si>
  <si>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</si>
  <si>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</si>
  <si>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</si>
  <si>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</si>
  <si>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</si>
  <si>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</si>
  <si>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</si>
  <si>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</si>
  <si>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</si>
  <si>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</si>
  <si>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</si>
  <si>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</si>
  <si>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</si>
  <si>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</si>
  <si>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</si>
  <si>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</si>
  <si>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</si>
  <si>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</si>
  <si>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</si>
  <si>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</si>
  <si>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</si>
  <si>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</si>
  <si>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</si>
  <si>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</si>
  <si>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</si>
  <si>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</si>
  <si>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</si>
  <si>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</si>
  <si>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</si>
  <si>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</si>
  <si>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</si>
  <si>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</si>
  <si>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</si>
  <si>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</si>
  <si>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</si>
  <si>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</si>
  <si>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</si>
  <si>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</si>
  <si>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</si>
  <si>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</si>
  <si>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</si>
  <si>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</si>
  <si>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</si>
  <si>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</si>
  <si>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</si>
  <si>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</si>
  <si>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</si>
  <si>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</si>
  <si>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</si>
  <si>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</si>
  <si>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</si>
  <si>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</si>
  <si>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</si>
  <si>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</si>
  <si>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</si>
  <si>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</si>
  <si>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</si>
  <si>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</si>
  <si>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</si>
  <si>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</si>
  <si>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</si>
  <si>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</si>
  <si>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</si>
  <si>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</si>
  <si>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</si>
  <si>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</si>
  <si>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</si>
  <si>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</si>
  <si>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</si>
  <si>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</si>
  <si>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</si>
  <si>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</si>
  <si>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</si>
  <si>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</si>
  <si>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</si>
  <si>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</si>
  <si>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</si>
  <si>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</si>
  <si>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</si>
  <si>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</si>
  <si>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</si>
  <si>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</si>
  <si>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</si>
  <si>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</si>
  <si>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</si>
  <si>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</si>
  <si>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</si>
  <si>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</si>
  <si>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</si>
  <si>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</si>
  <si>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</si>
  <si>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</si>
  <si>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</si>
  <si>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</si>
  <si>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</si>
  <si>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</si>
  <si>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</si>
  <si>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</si>
  <si>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</si>
  <si>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</si>
  <si>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</si>
  <si>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</si>
  <si>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</si>
  <si>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</si>
  <si>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</si>
  <si>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</si>
  <si>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</si>
  <si>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</si>
  <si>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</si>
  <si>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</si>
  <si>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</si>
  <si>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</si>
  <si>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</si>
  <si>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</si>
  <si>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</si>
  <si>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</si>
  <si>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</si>
  <si>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</si>
  <si>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</si>
  <si>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</si>
  <si>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</si>
  <si>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</si>
  <si>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</si>
  <si>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</si>
  <si>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</si>
  <si>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</si>
  <si>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</si>
  <si>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</si>
  <si>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</si>
  <si>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</si>
  <si>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</si>
  <si>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</si>
  <si>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</si>
  <si>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</si>
  <si>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</si>
  <si>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</si>
  <si>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</si>
  <si>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</si>
  <si>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</si>
  <si>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</si>
  <si>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</si>
  <si>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</si>
  <si>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</si>
  <si>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</si>
  <si>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</si>
  <si>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</si>
  <si>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</si>
  <si>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</si>
  <si>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</si>
  <si>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</si>
  <si>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</si>
  <si>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</si>
  <si>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</si>
  <si>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</si>
  <si>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</si>
  <si>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</si>
  <si>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</si>
  <si>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</si>
  <si>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</si>
  <si>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</si>
  <si>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</si>
  <si>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</si>
  <si>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</si>
  <si>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</si>
  <si>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</si>
  <si>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</si>
  <si>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</si>
  <si>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</si>
  <si>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</si>
  <si>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</si>
  <si>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</si>
  <si>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</si>
  <si>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</si>
  <si>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</si>
  <si>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</si>
  <si>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</si>
  <si>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</si>
  <si>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</si>
  <si>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</si>
  <si>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</si>
  <si>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</si>
  <si>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</si>
  <si>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</si>
  <si>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</si>
  <si>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</si>
  <si>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</si>
  <si>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</si>
  <si>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</si>
  <si>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</si>
  <si>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</si>
  <si>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</si>
  <si>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</si>
  <si>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</si>
  <si>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</si>
  <si>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</si>
  <si>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</si>
  <si>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</si>
  <si>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</si>
  <si>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</si>
  <si>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</si>
  <si>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</si>
  <si>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</si>
  <si>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</si>
  <si>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</si>
  <si>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</si>
  <si>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</si>
  <si>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</si>
  <si>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</si>
  <si>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</si>
  <si>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</si>
  <si>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</si>
  <si>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</si>
  <si>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</si>
  <si>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</si>
  <si>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</si>
  <si>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</si>
  <si>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</si>
  <si>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</si>
  <si>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</si>
  <si>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</si>
  <si>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</si>
  <si>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</si>
  <si>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</si>
  <si>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</si>
  <si>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</si>
  <si>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</si>
  <si>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</si>
  <si>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</si>
  <si>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</si>
  <si>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</si>
  <si>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</si>
  <si>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</si>
  <si>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</si>
  <si>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</si>
  <si>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</si>
  <si>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</si>
  <si>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</si>
  <si>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</si>
  <si>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</si>
  <si>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</si>
  <si>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</si>
  <si>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</si>
  <si>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</si>
  <si>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</si>
  <si>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</si>
  <si>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</si>
  <si>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</si>
  <si>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</si>
  <si>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</si>
  <si>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</si>
  <si>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</si>
  <si>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</si>
  <si>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</si>
  <si>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</si>
  <si>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</si>
  <si>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</si>
  <si>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</si>
  <si>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</si>
  <si>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</si>
  <si>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</si>
  <si>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</si>
  <si>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</si>
  <si>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</si>
  <si>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</si>
  <si>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</si>
  <si>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</si>
  <si>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</si>
  <si>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</si>
  <si>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</si>
  <si>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</si>
  <si>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</si>
  <si>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</si>
  <si>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</si>
  <si>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</si>
  <si>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</si>
  <si>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</si>
  <si>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</si>
  <si>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</si>
  <si>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</si>
  <si>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</si>
  <si>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</si>
  <si>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</si>
  <si>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</si>
  <si>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</si>
  <si>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</si>
  <si>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</si>
  <si>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</si>
  <si>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</si>
  <si>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</si>
  <si>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</si>
  <si>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</si>
  <si>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</si>
  <si>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</si>
  <si>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</si>
  <si>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</si>
  <si>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</si>
  <si>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</si>
  <si>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</si>
  <si>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</si>
  <si>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</si>
  <si>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</si>
  <si>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</si>
  <si>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</si>
  <si>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</si>
  <si>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</si>
  <si>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</si>
  <si>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</si>
  <si>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</si>
  <si>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</si>
  <si>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</si>
  <si>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</si>
  <si>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</si>
  <si>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</si>
  <si>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</si>
  <si>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</si>
  <si>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</si>
  <si>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</si>
  <si>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</si>
  <si>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</si>
  <si>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</si>
  <si>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</si>
  <si>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</si>
  <si>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</si>
  <si>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</si>
  <si>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</si>
  <si>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</si>
  <si>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</si>
  <si>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</si>
  <si>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</si>
  <si>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</si>
  <si>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</si>
  <si>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</si>
  <si>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</si>
  <si>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</si>
  <si>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</si>
  <si>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</si>
  <si>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</si>
  <si>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</si>
  <si>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</si>
  <si>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</si>
  <si>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</si>
  <si>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</si>
  <si>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</si>
  <si>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</si>
  <si>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</si>
  <si>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</si>
  <si>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</si>
  <si>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</si>
  <si>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</si>
  <si>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</si>
  <si>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</si>
  <si>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</si>
  <si>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</si>
  <si>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</si>
  <si>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</si>
  <si>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</si>
  <si>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</si>
  <si>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</si>
  <si>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</si>
  <si>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</si>
  <si>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</si>
  <si>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</si>
  <si>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</si>
  <si>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</si>
  <si>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</si>
  <si>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</si>
  <si>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</si>
  <si>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</si>
  <si>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</si>
  <si>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</si>
  <si>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</si>
  <si>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</si>
  <si>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</si>
  <si>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</si>
  <si>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</si>
  <si>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</si>
  <si>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</si>
  <si>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</si>
  <si>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</si>
  <si>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</si>
  <si>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</si>
  <si>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</si>
  <si>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</si>
  <si>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</si>
  <si>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</si>
  <si>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</si>
  <si>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</si>
  <si>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</si>
  <si>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</si>
  <si>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</si>
  <si>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</si>
  <si>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</si>
  <si>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</si>
  <si>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</si>
  <si>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</si>
  <si>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</si>
  <si>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</si>
  <si>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</si>
  <si>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</si>
  <si>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</si>
  <si>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</si>
  <si>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</si>
  <si>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</si>
  <si>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</si>
  <si>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</si>
  <si>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</si>
  <si>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</si>
  <si>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</si>
  <si>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</si>
  <si>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</si>
  <si>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</si>
  <si>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</si>
  <si>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</si>
  <si>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</si>
  <si>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</si>
  <si>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</si>
  <si>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</si>
  <si>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</si>
  <si>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</si>
  <si>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</si>
  <si>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</si>
  <si>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</si>
  <si>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</si>
  <si>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</si>
  <si>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</si>
  <si>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</si>
  <si>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</si>
  <si>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</si>
  <si>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</si>
  <si>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</si>
  <si>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</si>
  <si>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</si>
  <si>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</si>
  <si>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</si>
  <si>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</si>
  <si>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</si>
  <si>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</si>
  <si>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</si>
  <si>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</si>
  <si>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</si>
  <si>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</si>
  <si>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</si>
  <si>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</si>
  <si>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</si>
  <si>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</si>
  <si>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</si>
  <si>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</si>
  <si>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</si>
  <si>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</si>
  <si>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</si>
  <si>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</si>
  <si>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</si>
  <si>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</si>
  <si>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</si>
  <si>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</si>
  <si>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</si>
  <si>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</si>
  <si>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</si>
  <si>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</si>
  <si>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</si>
  <si>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</si>
  <si>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</si>
  <si>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</si>
  <si>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</si>
  <si>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</si>
  <si>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</si>
  <si>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</si>
  <si>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</si>
  <si>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</si>
  <si>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</si>
  <si>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</si>
  <si>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</si>
  <si>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</si>
  <si>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</si>
  <si>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</si>
  <si>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</si>
  <si>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</si>
  <si>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</si>
  <si>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</si>
  <si>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</si>
  <si>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</si>
  <si>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</si>
  <si>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</si>
  <si>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</si>
  <si>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</si>
  <si>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</si>
  <si>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</si>
  <si>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</si>
  <si>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</si>
  <si>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</si>
  <si>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</si>
  <si>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</si>
  <si>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</si>
  <si>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</si>
  <si>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</si>
  <si>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</si>
  <si>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</si>
  <si>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</si>
  <si>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</si>
  <si>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</si>
  <si>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</si>
  <si>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</si>
  <si>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</si>
  <si>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</si>
  <si>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</si>
  <si>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</si>
  <si>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</si>
  <si>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</si>
  <si>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</si>
  <si>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</si>
  <si>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</si>
  <si>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</si>
  <si>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</si>
  <si>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</si>
  <si>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</si>
  <si>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</si>
  <si>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</si>
  <si>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</si>
  <si>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</si>
  <si>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</si>
  <si>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</si>
  <si>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</si>
  <si>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</si>
  <si>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</si>
  <si>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</si>
  <si>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</si>
  <si>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</si>
  <si>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</si>
  <si>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</si>
  <si>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</si>
  <si>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</si>
  <si>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</si>
  <si>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</si>
  <si>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</si>
  <si>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</si>
  <si>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</si>
  <si>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</si>
  <si>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</si>
  <si>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</si>
  <si>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</si>
  <si>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</si>
  <si>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</si>
  <si>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</si>
  <si>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</si>
  <si>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</si>
  <si>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</si>
  <si>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</si>
  <si>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</si>
  <si>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</si>
  <si>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</si>
  <si>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</si>
  <si>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</si>
  <si>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</si>
  <si>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</si>
  <si>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</si>
  <si>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</si>
  <si>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</si>
  <si>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</si>
  <si>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</si>
  <si>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</si>
  <si>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</si>
  <si>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</si>
  <si>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</si>
  <si>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</si>
  <si>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</si>
  <si>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</si>
  <si>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</si>
  <si>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</si>
  <si>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</si>
  <si>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</si>
  <si>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</si>
  <si>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</si>
  <si>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</si>
  <si>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</si>
  <si>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</si>
  <si>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</si>
  <si>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</si>
  <si>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</si>
  <si>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</si>
  <si>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</si>
  <si>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</si>
  <si>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</si>
  <si>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</si>
  <si>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</si>
  <si>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</si>
  <si>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</si>
  <si>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</si>
  <si>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</si>
  <si>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</si>
  <si>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</si>
  <si>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</si>
  <si>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</si>
  <si>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</si>
  <si>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</si>
  <si>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</si>
  <si>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</si>
  <si>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</si>
  <si>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</si>
  <si>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</si>
  <si>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</si>
  <si>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</si>
  <si>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</si>
  <si>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</si>
  <si>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</si>
  <si>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</si>
  <si>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</si>
  <si>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</si>
  <si>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</si>
  <si>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</si>
  <si>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</si>
  <si>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</si>
  <si>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</si>
  <si>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</si>
  <si>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</si>
  <si>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</si>
  <si>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</si>
  <si>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</si>
  <si>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</si>
  <si>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</si>
  <si>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</si>
  <si>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</si>
  <si>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</si>
  <si>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</si>
  <si>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</si>
  <si>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</si>
  <si>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</si>
  <si>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</si>
  <si>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</si>
  <si>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</si>
  <si>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</si>
  <si>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</si>
  <si>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</si>
  <si>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</si>
  <si>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</si>
  <si>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</si>
  <si>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</si>
  <si>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</si>
  <si>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</si>
  <si>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</si>
  <si>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</si>
  <si>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</si>
  <si>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</si>
  <si>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</si>
  <si>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</si>
  <si>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</si>
  <si>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</si>
  <si>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</si>
  <si>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</si>
  <si>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</si>
  <si>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</si>
  <si>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</si>
  <si>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</si>
  <si>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</si>
  <si>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</si>
  <si>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</si>
  <si>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</si>
  <si>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</si>
  <si>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</si>
  <si>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</si>
  <si>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</si>
  <si>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</si>
  <si>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</si>
  <si>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</si>
  <si>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</si>
  <si>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</si>
  <si>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</si>
  <si>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</si>
  <si>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</si>
  <si>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</si>
  <si>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</si>
  <si>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</si>
  <si>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</si>
  <si>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</si>
  <si>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</si>
  <si>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</si>
  <si>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</si>
  <si>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</si>
  <si>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</si>
  <si>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</si>
  <si>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</si>
  <si>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</si>
  <si>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</si>
  <si>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</si>
  <si>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</si>
  <si>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</si>
  <si>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</si>
  <si>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</si>
  <si>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</si>
  <si>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</si>
  <si>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</si>
  <si>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</si>
  <si>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</si>
  <si>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</si>
  <si>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</si>
  <si>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</si>
  <si>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</si>
  <si>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</si>
  <si>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</si>
  <si>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</si>
  <si>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</si>
  <si>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</si>
  <si>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</si>
  <si>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</si>
  <si>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</si>
  <si>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</si>
  <si>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</si>
  <si>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</si>
  <si>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</si>
  <si>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</si>
  <si>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</si>
  <si>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</si>
  <si>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</si>
  <si>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</si>
  <si>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</si>
  <si>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</si>
  <si>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</si>
  <si>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</si>
  <si>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</si>
  <si>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</si>
  <si>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</si>
  <si>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</si>
  <si>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</si>
  <si>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</si>
  <si>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</si>
  <si>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</si>
  <si>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</si>
  <si>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</si>
  <si>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</si>
  <si>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</si>
  <si>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</si>
  <si>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</si>
  <si>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</si>
  <si>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</si>
  <si>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</si>
  <si>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</si>
  <si>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</si>
  <si>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</si>
  <si>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</si>
  <si>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</si>
  <si>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</si>
  <si>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</si>
  <si>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</si>
  <si>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</si>
  <si>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</si>
  <si>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</si>
  <si>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</si>
  <si>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</si>
  <si>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</si>
  <si>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</si>
  <si>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</si>
  <si>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</si>
  <si>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</si>
  <si>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</si>
  <si>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</si>
  <si>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</si>
  <si>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</si>
  <si>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</si>
  <si>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</si>
  <si>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</si>
  <si>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</si>
  <si>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</si>
  <si>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</si>
  <si>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</si>
  <si>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</si>
  <si>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</si>
  <si>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</si>
  <si>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</si>
  <si>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</si>
  <si>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</si>
  <si>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</si>
  <si>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</si>
  <si>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</si>
  <si>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</si>
  <si>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</si>
  <si>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</si>
  <si>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</si>
  <si>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</si>
  <si>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</si>
  <si>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</si>
  <si>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</si>
  <si>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</si>
  <si>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</si>
  <si>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</si>
  <si>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</si>
  <si>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</si>
  <si>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</si>
  <si>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</si>
  <si>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</si>
  <si>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</si>
  <si>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</si>
  <si>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</si>
  <si>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</si>
  <si>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</si>
  <si>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</si>
  <si>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</si>
  <si>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</si>
  <si>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</si>
  <si>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</si>
  <si>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</si>
  <si>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</si>
  <si>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</si>
  <si>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</si>
  <si>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</si>
  <si>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</si>
  <si>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</si>
  <si>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</si>
  <si>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</si>
  <si>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</si>
  <si>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</si>
  <si>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</si>
  <si>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</si>
  <si>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</si>
  <si>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</si>
  <si>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</si>
  <si>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</si>
  <si>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</si>
  <si>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</si>
  <si>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</si>
  <si>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</si>
  <si>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</si>
  <si>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</si>
  <si>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</si>
  <si>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</si>
  <si>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</si>
  <si>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</si>
  <si>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</si>
  <si>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</si>
  <si>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</si>
  <si>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</si>
  <si>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</si>
  <si>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</si>
  <si>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</si>
  <si>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</si>
  <si>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</si>
  <si>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</si>
  <si>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</si>
  <si>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</si>
  <si>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</si>
  <si>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</si>
  <si>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</si>
  <si>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</si>
  <si>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</si>
  <si>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</si>
  <si>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</si>
  <si>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</si>
  <si>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</si>
  <si>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</si>
  <si>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</si>
  <si>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</si>
  <si>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</si>
  <si>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</si>
  <si>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</si>
  <si>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</si>
  <si>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</si>
  <si>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</si>
  <si>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</si>
  <si>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</si>
  <si>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</si>
  <si>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</si>
  <si>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</si>
  <si>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</si>
  <si>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</si>
  <si>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</si>
  <si>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</si>
  <si>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</si>
  <si>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</si>
  <si>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</si>
  <si>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</si>
  <si>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</si>
  <si>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</si>
  <si>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</si>
  <si>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</si>
  <si>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</si>
  <si>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</si>
  <si>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</si>
  <si>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</si>
  <si>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</si>
  <si>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</si>
  <si>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</si>
  <si>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</si>
  <si>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</si>
  <si>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</si>
  <si>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</si>
  <si>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</si>
  <si>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</si>
  <si>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</si>
  <si>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</si>
  <si>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</si>
  <si>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</si>
  <si>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</si>
  <si>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</si>
  <si>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</si>
  <si>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</si>
  <si>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</si>
  <si>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</si>
  <si>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</si>
  <si>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</si>
  <si>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</si>
  <si>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</si>
  <si>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</si>
  <si>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</si>
  <si>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</si>
  <si>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</si>
  <si>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</si>
  <si>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</si>
  <si>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</si>
  <si>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</si>
  <si>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</si>
  <si>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</si>
  <si>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</si>
  <si>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</si>
  <si>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</si>
  <si>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</si>
  <si>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</si>
  <si>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</si>
  <si>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</si>
  <si>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</si>
  <si>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</si>
  <si>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</si>
  <si>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</si>
  <si>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</si>
  <si>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</si>
  <si>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</si>
  <si>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</si>
  <si>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</si>
  <si>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</si>
  <si>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</si>
  <si>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</si>
  <si>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</si>
  <si>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</si>
  <si>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</si>
  <si>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</si>
  <si>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</si>
  <si>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</si>
  <si>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</si>
  <si>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</si>
  <si>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</si>
  <si>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</si>
  <si>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</si>
  <si>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</si>
  <si>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</si>
  <si>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</si>
  <si>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</si>
  <si>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</si>
  <si>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</si>
  <si>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</si>
  <si>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</si>
  <si>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</si>
  <si>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</si>
  <si>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</si>
  <si>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</si>
  <si>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</si>
  <si>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</si>
  <si>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</si>
  <si>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</si>
  <si>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</si>
  <si>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</si>
  <si>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</si>
  <si>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</si>
  <si>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</si>
  <si>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</si>
  <si>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</si>
  <si>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</si>
  <si>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</si>
  <si>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</si>
  <si>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</si>
  <si>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</si>
  <si>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</si>
  <si>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</si>
  <si>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</si>
  <si>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</si>
  <si>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</si>
  <si>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</si>
  <si>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</si>
  <si>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</si>
  <si>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</si>
  <si>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</si>
  <si>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</si>
  <si>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</si>
  <si>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</si>
  <si>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</si>
  <si>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</si>
  <si>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</si>
  <si>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</si>
  <si>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</si>
  <si>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</si>
  <si>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</si>
  <si>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</si>
  <si>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</si>
  <si>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</si>
  <si>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</si>
  <si>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</si>
  <si>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</si>
  <si>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</si>
  <si>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</si>
  <si>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</si>
  <si>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</si>
  <si>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</si>
  <si>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</si>
  <si>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</si>
  <si>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</si>
  <si>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</si>
  <si>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</si>
  <si>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</si>
  <si>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</si>
  <si>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</si>
  <si>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</si>
  <si>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</si>
  <si>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</si>
  <si>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</si>
  <si>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</si>
  <si>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</si>
  <si>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</si>
  <si>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</si>
  <si>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</si>
  <si>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</si>
  <si>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</si>
  <si>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</si>
  <si>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</si>
  <si>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</si>
  <si>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</si>
  <si>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</si>
  <si>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</si>
  <si>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</si>
  <si>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</si>
  <si>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</si>
  <si>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</si>
  <si>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</si>
  <si>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</si>
  <si>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</si>
  <si>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</si>
  <si>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</si>
  <si>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</si>
  <si>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</si>
  <si>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</si>
  <si>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</si>
  <si>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</si>
  <si>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</si>
  <si>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</si>
  <si>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</si>
  <si>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</si>
  <si>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</si>
  <si>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</si>
  <si>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</si>
  <si>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</si>
  <si>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</si>
  <si>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</si>
  <si>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</si>
  <si>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</si>
  <si>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</si>
  <si>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</si>
  <si>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</si>
  <si>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</si>
  <si>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</si>
  <si>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</si>
  <si>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</si>
  <si>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</si>
  <si>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</si>
  <si>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</si>
  <si>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</si>
  <si>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</si>
  <si>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</si>
  <si>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</si>
  <si>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</si>
  <si>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</si>
  <si>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</si>
  <si>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</si>
  <si>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</si>
  <si>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</si>
  <si>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</si>
  <si>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</si>
  <si>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</si>
  <si>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</si>
  <si>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</si>
  <si>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</si>
  <si>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</si>
  <si>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</si>
  <si>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</si>
  <si>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</si>
  <si>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</si>
  <si>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</si>
  <si>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</si>
  <si>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</si>
  <si>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</si>
  <si>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</si>
  <si>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</si>
  <si>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</si>
  <si>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</si>
  <si>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</si>
  <si>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</si>
  <si>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</si>
  <si>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</si>
  <si>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</si>
  <si>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</si>
  <si>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</si>
  <si>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</si>
  <si>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</si>
  <si>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</si>
  <si>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</si>
  <si>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</si>
  <si>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</si>
  <si>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</si>
  <si>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</si>
  <si>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</si>
  <si>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</si>
  <si>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</si>
  <si>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</si>
  <si>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</si>
  <si>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</si>
  <si>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</si>
  <si>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</si>
  <si>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</si>
  <si>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</si>
  <si>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</si>
  <si>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</si>
  <si>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</si>
  <si>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</si>
  <si>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</si>
  <si>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</si>
  <si>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</si>
  <si>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</si>
  <si>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</si>
  <si>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</si>
  <si>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</si>
  <si>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</si>
  <si>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</si>
  <si>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</si>
  <si>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</si>
  <si>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</si>
  <si>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</si>
  <si>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</si>
  <si>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</si>
  <si>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</si>
  <si>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</si>
  <si>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</si>
  <si>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</si>
  <si>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</si>
  <si>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</si>
  <si>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</si>
  <si>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</si>
  <si>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</si>
  <si>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</si>
  <si>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</si>
  <si>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</si>
  <si>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</si>
  <si>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</si>
  <si>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</si>
  <si>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</si>
  <si>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</si>
  <si>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</si>
  <si>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</si>
  <si>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</si>
  <si>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</si>
  <si>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</si>
  <si>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</si>
  <si>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</si>
  <si>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</si>
  <si>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</si>
  <si>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</si>
  <si>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</si>
  <si>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</si>
  <si>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</si>
  <si>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</si>
  <si>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</si>
  <si>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</si>
  <si>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</si>
  <si>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</si>
  <si>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</si>
  <si>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</si>
  <si>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</si>
  <si>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</si>
  <si>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</si>
  <si>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</si>
  <si>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</si>
  <si>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</si>
  <si>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</si>
  <si>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</si>
  <si>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</si>
  <si>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</si>
  <si>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</si>
  <si>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</si>
  <si>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</si>
  <si>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</si>
  <si>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</si>
  <si>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</si>
  <si>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</si>
  <si>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</si>
  <si>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</si>
  <si>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</si>
  <si>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</si>
  <si>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</si>
  <si>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</si>
  <si>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</si>
  <si>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</si>
  <si>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</si>
  <si>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</si>
  <si>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</si>
  <si>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</si>
  <si>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</si>
  <si>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</si>
  <si>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</si>
  <si>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</si>
  <si>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</si>
  <si>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</si>
  <si>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</si>
  <si>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</si>
  <si>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</si>
  <si>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</si>
  <si>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</si>
  <si>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</si>
  <si>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</si>
  <si>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</si>
  <si>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</si>
  <si>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</si>
  <si>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</si>
  <si>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</si>
  <si>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</si>
  <si>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</si>
  <si>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</si>
  <si>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</si>
  <si>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</si>
  <si>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</si>
  <si>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</si>
  <si>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</si>
  <si>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</si>
  <si>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</si>
  <si>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</si>
  <si>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</si>
  <si>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</si>
  <si>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</si>
  <si>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</si>
  <si>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</si>
  <si>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</si>
  <si>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</si>
  <si>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</si>
  <si>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</si>
  <si>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</si>
  <si>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</si>
  <si>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</si>
  <si>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</si>
  <si>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</si>
  <si>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</si>
  <si>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</si>
  <si>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</si>
  <si>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</si>
  <si>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</si>
  <si>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</si>
  <si>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</si>
  <si>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</si>
  <si>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</si>
  <si>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</si>
  <si>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</si>
  <si>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</si>
  <si>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</si>
  <si>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</si>
  <si>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</si>
  <si>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</si>
  <si>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</si>
  <si>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</si>
  <si>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</si>
  <si>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</si>
  <si>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</si>
  <si>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</si>
  <si>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</si>
  <si>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</si>
  <si>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</si>
  <si>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</si>
  <si>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</si>
  <si>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</si>
  <si>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</si>
  <si>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</si>
  <si>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</si>
  <si>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</si>
  <si>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</si>
  <si>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</si>
  <si>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</si>
  <si>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</si>
  <si>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</si>
  <si>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</si>
  <si>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</si>
  <si>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</si>
  <si>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</si>
  <si>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</si>
  <si>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</si>
  <si>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</si>
  <si>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</si>
  <si>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</si>
  <si>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</si>
  <si>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</si>
  <si>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</si>
  <si>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</si>
  <si>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</si>
  <si>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</si>
  <si>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</si>
  <si>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</si>
  <si>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</si>
  <si>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</si>
  <si>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</si>
  <si>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</si>
  <si>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</si>
  <si>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</si>
  <si>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</si>
  <si>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</si>
  <si>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</si>
  <si>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</si>
  <si>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</si>
  <si>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</si>
  <si>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</si>
  <si>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</si>
  <si>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</si>
  <si>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</si>
  <si>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</si>
  <si>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</si>
  <si>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</si>
  <si>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</si>
  <si>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</si>
  <si>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</si>
  <si>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</si>
  <si>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</si>
  <si>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</si>
  <si>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</si>
  <si>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</si>
  <si>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</si>
  <si>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</si>
  <si>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</si>
  <si>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</si>
  <si>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</si>
  <si>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</si>
  <si>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</si>
  <si>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</si>
  <si>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</si>
  <si>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</si>
  <si>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</si>
  <si>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</si>
  <si>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</si>
  <si>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</si>
  <si>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</si>
  <si>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</si>
  <si>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</si>
  <si>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</si>
  <si>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</si>
  <si>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</si>
  <si>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</si>
  <si>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</si>
  <si>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</si>
  <si>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</si>
  <si>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</si>
  <si>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</si>
  <si>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</si>
  <si>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</si>
  <si>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</si>
  <si>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</si>
  <si>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</si>
  <si>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</si>
  <si>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</si>
  <si>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</si>
  <si>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</si>
  <si>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</si>
  <si>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</si>
  <si>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</si>
  <si>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</si>
  <si>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</si>
  <si>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</si>
  <si>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</si>
  <si>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</si>
  <si>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</si>
  <si>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</si>
  <si>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</si>
  <si>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</si>
  <si>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</si>
  <si>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</si>
  <si>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</si>
  <si>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</si>
  <si>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</si>
  <si>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</si>
  <si>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</si>
  <si>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</si>
  <si>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</si>
  <si>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</si>
  <si>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</si>
  <si>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</si>
  <si>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</si>
  <si>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</si>
  <si>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</si>
  <si>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</si>
  <si>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</si>
  <si>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</si>
  <si>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</si>
  <si>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</si>
  <si>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</si>
  <si>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</si>
  <si>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</si>
  <si>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</si>
  <si>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</si>
  <si>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</si>
  <si>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</si>
  <si>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</si>
  <si>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</si>
  <si>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</si>
  <si>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</si>
  <si>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</si>
  <si>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</si>
  <si>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</si>
  <si>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</si>
  <si>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</si>
  <si>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</si>
  <si>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</si>
  <si>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</si>
  <si>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</si>
  <si>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</si>
  <si>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</si>
  <si>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</si>
  <si>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</si>
  <si>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</si>
  <si>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</si>
  <si>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</si>
  <si>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</si>
  <si>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</si>
  <si>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</si>
  <si>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</si>
  <si>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</si>
  <si>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</si>
  <si>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</si>
  <si>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</si>
  <si>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</si>
  <si>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</si>
  <si>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</si>
  <si>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</si>
  <si>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</si>
  <si>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</si>
  <si>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</si>
  <si>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</si>
  <si>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</si>
  <si>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</si>
  <si>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</si>
  <si>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</si>
  <si>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</si>
  <si>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</si>
  <si>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</si>
  <si>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</si>
  <si>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</si>
  <si>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</si>
  <si>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</si>
  <si>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</si>
  <si>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</si>
  <si>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</si>
  <si>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</si>
  <si>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</si>
  <si>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</si>
  <si>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</si>
  <si>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</si>
  <si>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</si>
  <si>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</si>
  <si>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</si>
  <si>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</si>
  <si>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</si>
  <si>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</si>
  <si>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</si>
  <si>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</si>
  <si>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</si>
  <si>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</si>
  <si>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</si>
  <si>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</si>
  <si>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</si>
  <si>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</si>
  <si>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</si>
  <si>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</si>
  <si>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</si>
  <si>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</si>
  <si>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</si>
  <si>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</si>
  <si>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</si>
  <si>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</si>
  <si>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</si>
  <si>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</si>
  <si>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</si>
  <si>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</si>
  <si>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</si>
  <si>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</si>
  <si>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</si>
  <si>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</si>
  <si>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</si>
  <si>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</si>
  <si>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</si>
  <si>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</si>
  <si>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</si>
  <si>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</si>
  <si>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</si>
  <si>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</si>
  <si>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</si>
  <si>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</si>
  <si>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</si>
  <si>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</si>
  <si>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</si>
  <si>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</si>
  <si>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</si>
  <si>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</si>
  <si>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</si>
  <si>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</si>
  <si>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</si>
  <si>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</si>
  <si>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</si>
  <si>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</si>
  <si>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</si>
  <si>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</si>
  <si>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</si>
  <si>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</si>
  <si>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</si>
  <si>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</si>
  <si>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</si>
  <si>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</si>
  <si>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</si>
  <si>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</si>
  <si>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</si>
  <si>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</si>
  <si>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</si>
  <si>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</si>
  <si>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</si>
  <si>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</si>
  <si>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</si>
  <si>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</si>
  <si>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</si>
  <si>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</si>
  <si>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</si>
  <si>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</si>
  <si>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</si>
  <si>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</si>
  <si>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</si>
  <si>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</si>
  <si>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</si>
  <si>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</si>
  <si>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</si>
  <si>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</si>
  <si>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</si>
  <si>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</si>
  <si>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</si>
  <si>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</si>
  <si>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</si>
  <si>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</si>
  <si>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</si>
  <si>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</si>
  <si>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</si>
  <si>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</si>
  <si>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</si>
  <si>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</si>
  <si>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</si>
  <si>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</si>
  <si>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</si>
  <si>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</si>
  <si>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</si>
  <si>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</si>
  <si>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</si>
  <si>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</si>
  <si>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</si>
  <si>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</si>
  <si>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</si>
  <si>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</si>
  <si>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</si>
  <si>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</si>
  <si>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</si>
  <si>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</si>
  <si>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</si>
  <si>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</si>
  <si>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</si>
  <si>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</si>
  <si>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</si>
  <si>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</si>
  <si>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</si>
  <si>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</si>
  <si>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</si>
  <si>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</si>
  <si>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</si>
  <si>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</si>
  <si>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</si>
  <si>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</si>
  <si>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</si>
  <si>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</si>
  <si>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</si>
  <si>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</si>
  <si>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</si>
  <si>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</si>
  <si>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</si>
  <si>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</si>
  <si>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</si>
  <si>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</si>
  <si>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</si>
  <si>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</si>
  <si>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</si>
  <si>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</si>
  <si>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</si>
  <si>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</si>
  <si>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</si>
  <si>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</si>
  <si>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</si>
  <si>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</si>
  <si>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</si>
  <si>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</si>
  <si>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</si>
  <si>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</si>
  <si>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</si>
  <si>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</si>
  <si>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</si>
  <si>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</si>
  <si>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</si>
  <si>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</si>
  <si>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</si>
  <si>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</si>
  <si>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</si>
  <si>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</si>
  <si>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</si>
  <si>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</si>
  <si>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</si>
  <si>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</si>
  <si>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</si>
  <si>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</si>
  <si>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</si>
  <si>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</si>
  <si>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</si>
  <si>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</si>
  <si>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</si>
  <si>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</si>
  <si>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</si>
  <si>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</si>
  <si>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</si>
  <si>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</si>
  <si>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</si>
  <si>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</si>
  <si>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</si>
  <si>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</si>
  <si>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</si>
  <si>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</si>
  <si>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</si>
  <si>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</si>
  <si>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</si>
  <si>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</si>
  <si>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</si>
  <si>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</si>
  <si>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</si>
  <si>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</si>
  <si>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</si>
  <si>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</si>
  <si>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</si>
  <si>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</si>
  <si>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</si>
  <si>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</si>
  <si>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</si>
  <si>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</si>
  <si>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</si>
  <si>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</si>
  <si>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</si>
  <si>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</si>
  <si>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</si>
  <si>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</si>
  <si>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</si>
  <si>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</si>
  <si>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</si>
  <si>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</si>
  <si>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</si>
  <si>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</si>
  <si>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</si>
  <si>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</si>
  <si>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</si>
  <si>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</si>
  <si>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</si>
  <si>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</si>
  <si>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</si>
  <si>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</si>
  <si>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</si>
  <si>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</si>
  <si>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</si>
  <si>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</si>
  <si>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</si>
  <si>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</si>
  <si>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</si>
  <si>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</si>
  <si>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</si>
  <si>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</si>
  <si>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</si>
  <si>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</si>
  <si>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</si>
  <si>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</si>
  <si>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</si>
  <si>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</si>
  <si>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</si>
  <si>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</si>
  <si>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</si>
  <si>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</si>
  <si>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</si>
  <si>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</si>
  <si>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</si>
  <si>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</si>
  <si>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</si>
  <si>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</si>
  <si>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</si>
  <si>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</si>
  <si>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</si>
  <si>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</si>
  <si>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</si>
  <si>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</si>
  <si>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</si>
  <si>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</si>
  <si>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</si>
  <si>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</si>
  <si>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</si>
  <si>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</si>
  <si>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</si>
  <si>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</si>
  <si>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</si>
  <si>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</si>
  <si>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</si>
  <si>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</si>
  <si>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</si>
  <si>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</si>
  <si>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</si>
  <si>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</si>
  <si>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</si>
  <si>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</si>
  <si>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</si>
  <si>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</si>
  <si>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</si>
  <si>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</si>
  <si>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</si>
  <si>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</si>
  <si>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</si>
  <si>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</si>
  <si>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</si>
  <si>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</si>
  <si>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</si>
  <si>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</si>
  <si>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</si>
  <si>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</si>
  <si>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</si>
  <si>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</si>
  <si>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</si>
  <si>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</si>
  <si>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</si>
  <si>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</si>
  <si>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</si>
  <si>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</si>
  <si>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</si>
  <si>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</si>
  <si>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</si>
  <si>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</si>
  <si>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</si>
  <si>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</si>
  <si>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</si>
  <si>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</si>
  <si>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</si>
  <si>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</si>
  <si>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</si>
  <si>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</si>
  <si>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</si>
  <si>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</si>
  <si>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</si>
  <si>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</si>
  <si>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</si>
  <si>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</si>
  <si>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</si>
  <si>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</si>
  <si>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</si>
  <si>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</si>
  <si>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</si>
  <si>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</si>
  <si>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</si>
  <si>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</si>
  <si>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</si>
  <si>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</si>
  <si>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</si>
  <si>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</si>
  <si>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</si>
  <si>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</si>
  <si>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</si>
  <si>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</si>
  <si>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</si>
  <si>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</si>
  <si>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</si>
  <si>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</si>
  <si>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</si>
  <si>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</si>
  <si>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</si>
  <si>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</si>
  <si>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</si>
  <si>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</si>
  <si>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</si>
  <si>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</si>
  <si>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</si>
  <si>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</si>
  <si>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</si>
  <si>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</si>
  <si>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</si>
  <si>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</si>
  <si>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</si>
  <si>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</si>
  <si>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</si>
  <si>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</si>
  <si>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</si>
  <si>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</si>
  <si>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</si>
  <si>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</si>
  <si>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</si>
  <si>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</si>
  <si>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</si>
  <si>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</si>
  <si>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</si>
  <si>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</si>
  <si>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</si>
  <si>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</si>
  <si>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</si>
  <si>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</si>
  <si>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</si>
  <si>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</si>
  <si>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</si>
  <si>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</si>
  <si>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</si>
  <si>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</si>
  <si>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</si>
  <si>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</si>
  <si>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</si>
  <si>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</si>
  <si>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</si>
  <si>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</si>
  <si>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</si>
  <si>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</si>
  <si>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</si>
  <si>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</si>
  <si>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</si>
  <si>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</si>
  <si>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</si>
  <si>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</si>
  <si>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</si>
  <si>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</si>
  <si>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</si>
  <si>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</si>
  <si>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</si>
  <si>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</si>
  <si>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</si>
  <si>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</si>
  <si>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</si>
  <si>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</si>
  <si>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</si>
  <si>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</si>
  <si>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</si>
  <si>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</si>
  <si>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</si>
  <si>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</si>
  <si>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</si>
  <si>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</si>
  <si>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</si>
  <si>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</si>
  <si>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</si>
  <si>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</si>
  <si>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</si>
  <si>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</si>
  <si>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</si>
  <si>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</si>
  <si>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</si>
  <si>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</si>
  <si>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</si>
  <si>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</si>
  <si>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</si>
  <si>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</si>
  <si>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</si>
  <si>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</si>
  <si>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</si>
  <si>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</si>
  <si>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</si>
  <si>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</si>
  <si>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</si>
  <si>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</si>
  <si>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</si>
  <si>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</si>
  <si>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</si>
  <si>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</si>
  <si>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</si>
  <si>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</si>
  <si>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</si>
  <si>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</si>
  <si>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</si>
  <si>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</si>
  <si>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</si>
  <si>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</si>
  <si>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</si>
  <si>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</si>
  <si>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</si>
  <si>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</si>
  <si>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</si>
  <si>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</si>
  <si>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</si>
  <si>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</si>
  <si>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</si>
  <si>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</si>
  <si>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</si>
  <si>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</si>
  <si>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</si>
  <si>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</si>
  <si>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</si>
  <si>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</si>
  <si>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</si>
  <si>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</si>
  <si>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</si>
  <si>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</si>
  <si>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</si>
  <si>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</si>
  <si>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</si>
  <si>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</si>
  <si>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</si>
  <si>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</si>
  <si>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</si>
  <si>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</si>
  <si>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</si>
  <si>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</si>
  <si>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</si>
  <si>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</si>
  <si>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</si>
  <si>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</si>
  <si>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</si>
  <si>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</si>
  <si>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</si>
  <si>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</si>
  <si>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</si>
  <si>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</si>
  <si>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</si>
  <si>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</si>
  <si>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</si>
  <si>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</si>
  <si>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</si>
  <si>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</si>
  <si>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</si>
  <si>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</si>
  <si>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</si>
  <si>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</si>
  <si>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</si>
  <si>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</si>
  <si>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</si>
  <si>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</si>
  <si>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</si>
  <si>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</si>
  <si>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</si>
  <si>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</si>
  <si>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</si>
  <si>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</si>
  <si>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</si>
  <si>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</si>
  <si>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</si>
  <si>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</si>
  <si>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</si>
  <si>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</si>
  <si>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</si>
  <si>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</si>
  <si>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</si>
  <si>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</si>
  <si>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</si>
  <si>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</si>
  <si>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</si>
  <si>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</si>
  <si>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</si>
  <si>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</si>
  <si>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</si>
  <si>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</si>
  <si>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</si>
  <si>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</si>
  <si>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</si>
  <si>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</si>
  <si>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</si>
  <si>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</si>
  <si>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</si>
  <si>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</si>
  <si>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</si>
  <si>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</si>
  <si>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</si>
  <si>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</si>
  <si>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</si>
  <si>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</si>
  <si>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</si>
  <si>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</si>
  <si>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</si>
  <si>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</si>
  <si>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</si>
  <si>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</si>
  <si>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</si>
  <si>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</si>
  <si>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</si>
  <si>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</si>
  <si>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</si>
  <si>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</si>
  <si>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</si>
  <si>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</si>
  <si>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</si>
  <si>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</si>
  <si>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</si>
  <si>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</si>
  <si>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</si>
  <si>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</si>
  <si>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</si>
  <si>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</si>
  <si>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</si>
  <si>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</si>
  <si>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</si>
  <si>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</si>
  <si>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</si>
  <si>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</si>
  <si>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</si>
  <si>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</si>
  <si>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</si>
  <si>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</si>
  <si>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</si>
  <si>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</si>
  <si>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</si>
  <si>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</si>
  <si>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</si>
  <si>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</si>
  <si>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</si>
  <si>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</si>
  <si>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</si>
  <si>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</si>
  <si>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</si>
  <si>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</si>
  <si>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</si>
  <si>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</si>
  <si>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</si>
  <si>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</si>
  <si>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</si>
  <si>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</si>
  <si>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</si>
  <si>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</si>
  <si>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</si>
  <si>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</si>
  <si>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</si>
  <si>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</si>
  <si>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</si>
  <si>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</si>
  <si>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</si>
  <si>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</si>
  <si>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</si>
  <si>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</si>
  <si>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</si>
  <si>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</si>
  <si>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</si>
  <si>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</si>
  <si>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</si>
  <si>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</si>
  <si>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</si>
  <si>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</si>
  <si>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</si>
  <si>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</si>
  <si>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</si>
  <si>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</si>
  <si>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</si>
  <si>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</si>
  <si>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</si>
  <si>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</si>
  <si>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</si>
  <si>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</si>
  <si>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</si>
  <si>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</si>
  <si>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</si>
  <si>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</si>
  <si>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</si>
  <si>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</si>
  <si>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</si>
  <si>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</si>
  <si>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</si>
  <si>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</si>
  <si>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</si>
  <si>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</si>
  <si>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</si>
  <si>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</si>
  <si>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</si>
  <si>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</si>
  <si>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</si>
  <si>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</si>
  <si>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</si>
  <si>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</si>
  <si>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</si>
  <si>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</si>
  <si>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</si>
  <si>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</si>
  <si>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</si>
  <si>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</si>
  <si>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</si>
  <si>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</si>
  <si>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</si>
  <si>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</si>
  <si>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</si>
  <si>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</si>
  <si>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</si>
  <si>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</si>
  <si>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</si>
  <si>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</si>
  <si>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</si>
  <si>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</si>
  <si>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</si>
  <si>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</si>
  <si>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</si>
  <si>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</si>
  <si>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</si>
  <si>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</si>
  <si>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</si>
  <si>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</si>
  <si>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</si>
  <si>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</si>
  <si>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</si>
  <si>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</si>
  <si>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</si>
  <si>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</si>
  <si>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</si>
  <si>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</si>
  <si>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</si>
  <si>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</si>
  <si>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</si>
  <si>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</si>
  <si>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</si>
  <si>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</si>
  <si>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</si>
  <si>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</si>
  <si>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</si>
  <si>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</si>
  <si>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</si>
  <si>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</si>
  <si>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</si>
  <si>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</si>
  <si>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</si>
  <si>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</si>
  <si>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</si>
  <si>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</si>
  <si>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</si>
  <si>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</si>
  <si>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</si>
  <si>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</si>
  <si>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</si>
  <si>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</si>
  <si>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</si>
  <si>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</si>
  <si>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</si>
  <si>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</si>
  <si>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</si>
  <si>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</si>
  <si>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</si>
  <si>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</si>
  <si>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</si>
  <si>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</si>
  <si>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</si>
  <si>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</si>
  <si>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</si>
  <si>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</si>
  <si>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</si>
  <si>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</si>
  <si>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</si>
  <si>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</si>
  <si>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</si>
  <si>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</si>
  <si>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</si>
  <si>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</si>
  <si>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</si>
  <si>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</si>
  <si>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</si>
  <si>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</si>
  <si>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</si>
  <si>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</si>
  <si>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</si>
  <si>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</si>
  <si>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</si>
  <si>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</si>
  <si>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</si>
  <si>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</si>
  <si>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</si>
  <si>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</si>
  <si>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</si>
  <si>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</si>
  <si>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</si>
  <si>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</si>
  <si>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</si>
  <si>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</si>
  <si>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</si>
  <si>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</si>
  <si>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</si>
  <si>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</si>
  <si>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</si>
  <si>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</si>
  <si>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</si>
  <si>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</si>
  <si>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</si>
  <si>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</si>
  <si>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</si>
  <si>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</si>
  <si>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</si>
  <si>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</si>
  <si>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</si>
  <si>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</si>
  <si>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</si>
  <si>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</si>
  <si>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</si>
  <si>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</si>
  <si>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</si>
  <si>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</si>
  <si>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</si>
  <si>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</si>
  <si>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</si>
  <si>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</si>
  <si>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</si>
  <si>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</si>
  <si>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</si>
  <si>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</si>
  <si>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</si>
  <si>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</si>
  <si>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</si>
  <si>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</si>
  <si>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</si>
  <si>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</si>
  <si>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</si>
  <si>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</si>
  <si>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</si>
  <si>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</si>
  <si>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</si>
  <si>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</si>
  <si>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</si>
  <si>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</si>
  <si>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</si>
  <si>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</si>
  <si>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</si>
  <si>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</si>
  <si>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</si>
  <si>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</si>
  <si>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</si>
  <si>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</si>
  <si>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</si>
  <si>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</si>
  <si>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</si>
  <si>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</si>
  <si>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</si>
  <si>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</si>
  <si>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</si>
  <si>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</si>
  <si>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</si>
  <si>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</si>
  <si>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</si>
  <si>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</si>
  <si>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</si>
  <si>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</si>
  <si>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</si>
  <si>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</si>
  <si>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</si>
  <si>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</si>
  <si>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</si>
  <si>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</si>
  <si>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</si>
  <si>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</si>
  <si>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</si>
  <si>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</si>
  <si>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</si>
  <si>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</si>
  <si>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</si>
  <si>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</si>
  <si>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</si>
  <si>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</si>
  <si>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</si>
  <si>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</si>
  <si>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</si>
  <si>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</si>
  <si>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</si>
  <si>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</si>
  <si>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</si>
  <si>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</si>
  <si>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</si>
  <si>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</si>
  <si>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</si>
  <si>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</si>
  <si>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</si>
  <si>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</si>
  <si>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</si>
  <si>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</si>
  <si>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</si>
  <si>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</si>
  <si>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</si>
  <si>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</si>
  <si>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</si>
  <si>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</si>
  <si>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</si>
  <si>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</si>
  <si>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</si>
  <si>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</si>
  <si>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</si>
  <si>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</si>
  <si>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</si>
  <si>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</si>
  <si>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</si>
  <si>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</si>
  <si>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</si>
  <si>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</si>
  <si>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</si>
  <si>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</si>
  <si>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</si>
  <si>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</si>
  <si>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</si>
  <si>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</si>
  <si>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</si>
  <si>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</si>
  <si>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</si>
  <si>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</si>
  <si>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</si>
  <si>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</si>
  <si>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</si>
  <si>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</si>
  <si>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</si>
  <si>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</si>
  <si>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</si>
  <si>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</si>
  <si>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</si>
  <si>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</si>
  <si>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</si>
  <si>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</si>
  <si>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</si>
  <si>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</si>
  <si>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</si>
  <si>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</si>
  <si>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</si>
  <si>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</si>
  <si>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</si>
  <si>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</si>
  <si>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</si>
  <si>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</si>
  <si>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</si>
  <si>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</si>
  <si>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</si>
  <si>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</si>
  <si>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</si>
  <si>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</si>
  <si>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</si>
  <si>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</si>
  <si>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</si>
  <si>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</si>
  <si>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</si>
  <si>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</si>
  <si>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</si>
  <si>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</si>
  <si>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</si>
  <si>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</si>
  <si>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</si>
  <si>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</si>
  <si>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</si>
  <si>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</si>
  <si>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</si>
  <si>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</si>
  <si>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</si>
  <si>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</si>
  <si>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</si>
  <si>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</si>
  <si>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</si>
  <si>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</si>
  <si>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</si>
  <si>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</si>
  <si>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</si>
  <si>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</si>
  <si>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</si>
  <si>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</si>
  <si>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</si>
  <si>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</si>
  <si>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</si>
  <si>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</si>
  <si>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</si>
  <si>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</si>
  <si>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</si>
  <si>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</si>
  <si>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</si>
  <si>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</si>
  <si>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</si>
  <si>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</si>
  <si>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</si>
  <si>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</si>
  <si>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</si>
  <si>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</si>
  <si>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</si>
  <si>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</si>
  <si>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</si>
  <si>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</si>
  <si>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</si>
  <si>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</si>
  <si>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</si>
  <si>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</si>
  <si>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</si>
  <si>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</si>
  <si>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</si>
  <si>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</si>
  <si>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</si>
  <si>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</si>
  <si>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</si>
  <si>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</si>
  <si>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</si>
  <si>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</si>
  <si>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</si>
  <si>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</si>
  <si>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</si>
  <si>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</si>
  <si>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</si>
  <si>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</si>
  <si>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</si>
  <si>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</si>
  <si>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</si>
  <si>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</si>
  <si>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</si>
  <si>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</si>
  <si>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</si>
  <si>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</si>
  <si>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</si>
  <si>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</si>
  <si>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</si>
  <si>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</si>
  <si>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</si>
  <si>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</si>
  <si>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</si>
  <si>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</si>
  <si>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</si>
  <si>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</si>
  <si>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</si>
  <si>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</si>
  <si>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</si>
  <si>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</si>
  <si>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</si>
  <si>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</si>
  <si>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</si>
  <si>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</si>
  <si>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</si>
  <si>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</si>
  <si>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</si>
  <si>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</si>
  <si>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</si>
  <si>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</si>
  <si>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</si>
  <si>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</si>
  <si>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</si>
  <si>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</si>
  <si>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</si>
  <si>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</si>
  <si>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</si>
  <si>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</si>
  <si>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</si>
  <si>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</si>
  <si>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</si>
  <si>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</si>
  <si>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</si>
  <si>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</si>
  <si>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</si>
  <si>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</si>
  <si>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</si>
  <si>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</si>
  <si>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</si>
  <si>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</si>
  <si>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</si>
  <si>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</si>
  <si>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</si>
  <si>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</si>
  <si>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</si>
  <si>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</si>
  <si>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</si>
  <si>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</si>
  <si>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</si>
  <si>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</si>
  <si>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</si>
  <si>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</si>
  <si>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</si>
  <si>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</si>
  <si>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</si>
  <si>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</si>
  <si>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</si>
  <si>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</si>
  <si>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</si>
  <si>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</si>
  <si>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</si>
  <si>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</si>
  <si>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</si>
  <si>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</si>
  <si>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</si>
  <si>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</si>
  <si>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</si>
  <si>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</si>
  <si>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</si>
  <si>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</si>
  <si>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</si>
  <si>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</si>
  <si>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</si>
  <si>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</si>
  <si>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</si>
  <si>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</si>
  <si>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</si>
  <si>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</si>
  <si>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</si>
  <si>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</si>
  <si>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</si>
  <si>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</si>
  <si>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</si>
  <si>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</si>
  <si>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</si>
  <si>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</si>
  <si>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</si>
  <si>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</si>
  <si>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</si>
  <si>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</si>
  <si>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</si>
  <si>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</si>
  <si>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</si>
  <si>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</si>
  <si>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</si>
  <si>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</si>
  <si>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</si>
  <si>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</si>
  <si>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</si>
  <si>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</si>
  <si>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</si>
  <si>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</si>
  <si>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</si>
  <si>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</si>
  <si>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</si>
  <si>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</si>
  <si>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</si>
  <si>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</si>
  <si>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</si>
  <si>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</si>
  <si>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</si>
  <si>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</si>
  <si>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</si>
  <si>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</si>
  <si>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</si>
  <si>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</si>
  <si>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</si>
  <si>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</si>
  <si>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</si>
  <si>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</si>
  <si>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</si>
  <si>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</si>
  <si>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</si>
  <si>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</si>
  <si>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</si>
  <si>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</si>
  <si>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</si>
  <si>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</si>
  <si>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</si>
  <si>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</si>
  <si>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</si>
  <si>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</si>
  <si>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</si>
  <si>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</si>
  <si>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</si>
  <si>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</si>
  <si>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</si>
  <si>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</si>
  <si>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</si>
  <si>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</si>
  <si>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</si>
  <si>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</si>
  <si>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</si>
  <si>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</si>
  <si>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</si>
  <si>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</si>
  <si>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</si>
  <si>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</si>
  <si>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</si>
  <si>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</si>
  <si>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</si>
  <si>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</si>
  <si>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</si>
  <si>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</si>
  <si>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</si>
  <si>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</si>
  <si>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</si>
  <si>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</si>
  <si>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</si>
  <si>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</si>
  <si>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</si>
  <si>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</si>
  <si>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</si>
  <si>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</si>
  <si>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</si>
  <si>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</si>
  <si>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</si>
  <si>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</si>
  <si>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</si>
  <si>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</si>
  <si>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</si>
  <si>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</si>
  <si>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</si>
  <si>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</si>
  <si>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</si>
  <si>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</si>
  <si>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</si>
  <si>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</si>
  <si>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</si>
  <si>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</si>
  <si>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</si>
  <si>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</si>
  <si>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</si>
  <si>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</si>
  <si>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</si>
  <si>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</si>
  <si>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</si>
  <si>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</si>
  <si>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</si>
  <si>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</si>
  <si>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</si>
  <si>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</si>
  <si>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</si>
  <si>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</si>
  <si>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</si>
  <si>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</si>
  <si>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</si>
  <si>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</si>
  <si>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</si>
  <si>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</si>
  <si>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</si>
  <si>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</si>
  <si>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</si>
  <si>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</si>
  <si>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</si>
  <si>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</si>
  <si>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</si>
  <si>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</si>
  <si>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</si>
  <si>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</si>
  <si>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</si>
  <si>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</si>
  <si>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</si>
  <si>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</si>
  <si>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</si>
  <si>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</si>
  <si>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</si>
  <si>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</si>
  <si>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</si>
  <si>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</si>
  <si>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</si>
  <si>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</si>
  <si>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</si>
  <si>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</si>
  <si>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</si>
  <si>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</si>
  <si>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</si>
  <si>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</si>
  <si>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</si>
  <si>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</si>
  <si>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</si>
  <si>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</si>
  <si>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</si>
  <si>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</si>
  <si>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</si>
  <si>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</si>
  <si>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</si>
  <si>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</si>
  <si>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</si>
  <si>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</si>
  <si>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</si>
  <si>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</si>
  <si>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</si>
  <si>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</si>
  <si>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</si>
  <si>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</si>
  <si>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</si>
  <si>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</si>
  <si>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</si>
  <si>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</si>
  <si>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</si>
  <si>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</si>
  <si>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</si>
  <si>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</si>
  <si>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</si>
  <si>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</si>
  <si>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</si>
  <si>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</si>
  <si>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</si>
  <si>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</si>
  <si>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</si>
  <si>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</si>
  <si>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</si>
  <si>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</si>
  <si>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</si>
  <si>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</si>
  <si>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</si>
  <si>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</si>
  <si>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</si>
  <si>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</si>
  <si>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</si>
  <si>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</si>
  <si>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</si>
  <si>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</si>
  <si>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</si>
  <si>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</si>
  <si>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</si>
  <si>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</si>
  <si>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</si>
  <si>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</si>
  <si>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</si>
  <si>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</si>
  <si>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</si>
  <si>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</si>
  <si>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</si>
  <si>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</si>
  <si>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</si>
  <si>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</si>
  <si>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</si>
  <si>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</si>
  <si>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</si>
  <si>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</si>
  <si>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</si>
  <si>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</si>
  <si>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</si>
  <si>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</si>
  <si>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</si>
  <si>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</si>
  <si>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</si>
  <si>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</si>
  <si>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</si>
  <si>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</si>
  <si>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</si>
  <si>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</si>
  <si>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</si>
  <si>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</si>
  <si>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</si>
  <si>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</si>
  <si>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</si>
  <si>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</si>
  <si>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</si>
  <si>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</si>
  <si>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</si>
  <si>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</si>
  <si>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</si>
  <si>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</si>
  <si>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</si>
  <si>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</si>
  <si>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</si>
  <si>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</si>
  <si>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</si>
  <si>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</si>
  <si>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</si>
  <si>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</si>
  <si>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</si>
  <si>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</si>
  <si>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</si>
  <si>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</si>
  <si>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</si>
  <si>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</si>
  <si>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</si>
  <si>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</si>
  <si>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</si>
  <si>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</si>
  <si>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</si>
  <si>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</si>
  <si>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</si>
  <si>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</si>
  <si>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</si>
  <si>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</si>
  <si>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</si>
  <si>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</si>
  <si>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</si>
  <si>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</si>
  <si>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</si>
  <si>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</si>
  <si>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</si>
  <si>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</si>
  <si>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</si>
  <si>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</si>
  <si>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</si>
  <si>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</si>
  <si>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</si>
  <si>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</si>
  <si>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</si>
  <si>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</si>
  <si>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</si>
  <si>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</si>
  <si>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</si>
  <si>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</si>
  <si>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</si>
  <si>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</si>
  <si>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</si>
  <si>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</si>
  <si>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</si>
  <si>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</si>
  <si>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</si>
  <si>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</si>
  <si>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</si>
  <si>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</si>
  <si>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</si>
  <si>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</si>
  <si>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</si>
  <si>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</si>
  <si>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</si>
  <si>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</si>
  <si>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</si>
  <si>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</si>
  <si>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</si>
  <si>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</si>
  <si>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</si>
  <si>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</si>
  <si>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</si>
  <si>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</si>
  <si>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</si>
  <si>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</si>
  <si>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</si>
  <si>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</si>
  <si>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</si>
  <si>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</si>
  <si>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</si>
  <si>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</si>
  <si>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</si>
  <si>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</si>
  <si>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</si>
  <si>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</si>
  <si>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</si>
  <si>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</si>
  <si>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</si>
  <si>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</si>
  <si>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</si>
  <si>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</si>
  <si>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</si>
  <si>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</si>
  <si>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</si>
  <si>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</si>
  <si>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</si>
  <si>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</si>
  <si>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</si>
  <si>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</si>
  <si>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</si>
  <si>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</si>
  <si>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</si>
  <si>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</si>
  <si>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</si>
  <si>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</si>
  <si>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</si>
  <si>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</si>
  <si>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</si>
  <si>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</si>
  <si>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</si>
  <si>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</si>
  <si>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</si>
  <si>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</si>
  <si>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</si>
  <si>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</si>
  <si>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</si>
  <si>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</si>
  <si>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</si>
  <si>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</si>
  <si>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</si>
  <si>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</si>
  <si>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</si>
  <si>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</si>
  <si>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</si>
  <si>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</si>
  <si>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</si>
  <si>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</si>
  <si>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</si>
  <si>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</si>
  <si>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</si>
  <si>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</si>
  <si>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</si>
  <si>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</si>
  <si>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</si>
  <si>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</si>
  <si>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</si>
  <si>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</si>
  <si>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</si>
  <si>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</si>
  <si>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</si>
  <si>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</si>
  <si>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</si>
  <si>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</si>
  <si>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</si>
  <si>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</si>
  <si>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</si>
  <si>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</si>
  <si>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</si>
  <si>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</si>
  <si>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</si>
  <si>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</si>
  <si>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</si>
  <si>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</si>
  <si>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</si>
  <si>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</si>
  <si>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</si>
  <si>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</si>
  <si>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</si>
  <si>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</si>
  <si>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</si>
  <si>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</si>
  <si>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</si>
  <si>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</si>
  <si>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</si>
  <si>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</si>
  <si>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</si>
  <si>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</si>
  <si>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</si>
  <si>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</si>
  <si>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</si>
  <si>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</si>
  <si>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</si>
  <si>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</si>
  <si>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</si>
  <si>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</si>
  <si>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</si>
  <si>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</si>
  <si>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</si>
  <si>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</si>
  <si>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</si>
  <si>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</si>
  <si>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</si>
  <si>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</si>
  <si>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</si>
  <si>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</si>
  <si>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</si>
  <si>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</si>
  <si>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</si>
  <si>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</si>
  <si>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</si>
  <si>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</si>
  <si>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</si>
  <si>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</si>
  <si>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</si>
  <si>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</si>
  <si>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</si>
  <si>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</si>
  <si>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</si>
  <si>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</si>
  <si>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</si>
  <si>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</si>
  <si>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</si>
  <si>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</si>
  <si>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</si>
  <si>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</si>
  <si>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</si>
  <si>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</si>
  <si>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</si>
  <si>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</si>
  <si>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</si>
  <si>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</si>
  <si>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</si>
  <si>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</si>
  <si>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</si>
  <si>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</si>
  <si>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</si>
  <si>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</si>
  <si>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</si>
  <si>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</si>
  <si>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</si>
  <si>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</si>
  <si>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</si>
  <si>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</si>
  <si>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</si>
  <si>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</si>
  <si>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</si>
  <si>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</si>
  <si>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</si>
  <si>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</si>
  <si>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</si>
  <si>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</si>
  <si>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</si>
  <si>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</si>
  <si>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</si>
  <si>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</si>
  <si>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</si>
  <si>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</si>
  <si>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</si>
  <si>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</si>
  <si>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</si>
  <si>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</si>
  <si>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</si>
  <si>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</si>
  <si>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</si>
  <si>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</si>
  <si>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</si>
  <si>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</si>
  <si>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</si>
  <si>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</si>
  <si>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</si>
  <si>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</si>
  <si>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</si>
  <si>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</si>
  <si>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</si>
  <si>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</si>
  <si>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</si>
  <si>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</si>
  <si>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</si>
  <si>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</si>
  <si>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</si>
  <si>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</si>
  <si>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</si>
  <si>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</si>
  <si>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</si>
  <si>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</si>
  <si>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</si>
  <si>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</si>
  <si>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</si>
  <si>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</si>
  <si>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</si>
  <si>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</si>
  <si>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</si>
  <si>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</si>
  <si>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</si>
  <si>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</si>
  <si>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</si>
  <si>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</si>
  <si>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</si>
  <si>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</si>
  <si>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</si>
  <si>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</si>
  <si>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</si>
  <si>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</si>
  <si>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</si>
  <si>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</si>
  <si>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</si>
  <si>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</si>
  <si>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</si>
  <si>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</si>
  <si>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</si>
  <si>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</si>
  <si>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</si>
  <si>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</si>
  <si>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</si>
  <si>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</si>
  <si>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</si>
  <si>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</si>
  <si>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</si>
  <si>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</si>
  <si>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</si>
  <si>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</si>
  <si>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</si>
  <si>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</si>
  <si>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</si>
  <si>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</si>
  <si>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</si>
  <si>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</si>
  <si>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</si>
  <si>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</si>
  <si>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</si>
  <si>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</si>
  <si>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</si>
  <si>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</si>
  <si>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</si>
  <si>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</si>
  <si>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</si>
  <si>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</si>
  <si>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</si>
  <si>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</si>
  <si>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</si>
  <si>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</si>
  <si>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</si>
  <si>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</si>
  <si>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</si>
  <si>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</si>
  <si>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</si>
  <si>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</si>
  <si>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</si>
  <si>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</si>
  <si>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</si>
  <si>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</si>
  <si>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</si>
  <si>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</si>
  <si>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</si>
  <si>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</si>
  <si>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</si>
  <si>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</si>
  <si>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</si>
  <si>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</si>
  <si>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</si>
  <si>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</si>
  <si>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</si>
  <si>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</si>
  <si>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</si>
  <si>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</si>
  <si>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</si>
  <si>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</si>
  <si>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</si>
  <si>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</si>
  <si>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</si>
  <si>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</si>
  <si>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</si>
  <si>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</si>
  <si>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</si>
  <si>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</si>
  <si>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</si>
  <si>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</si>
  <si>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</si>
  <si>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</si>
  <si>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</si>
  <si>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</si>
  <si>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</si>
  <si>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</si>
  <si>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</si>
  <si>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</si>
  <si>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</si>
  <si>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</si>
  <si>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</si>
  <si>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</si>
  <si>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</si>
  <si>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</si>
  <si>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</si>
  <si>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</si>
  <si>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</si>
  <si>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</si>
  <si>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</si>
  <si>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</si>
  <si>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</si>
  <si>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</si>
  <si>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</si>
  <si>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</si>
  <si>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</si>
  <si>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</si>
  <si>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</si>
  <si>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</si>
  <si>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</si>
  <si>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</si>
  <si>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</si>
  <si>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</si>
  <si>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</si>
  <si>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</si>
  <si>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</si>
  <si>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</si>
  <si>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</si>
  <si>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</si>
  <si>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</si>
  <si>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</si>
  <si>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</si>
  <si>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</si>
  <si>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</si>
  <si>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</si>
  <si>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</si>
  <si>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</si>
  <si>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</si>
  <si>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</si>
  <si>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</si>
  <si>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</si>
  <si>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</si>
  <si>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</si>
  <si>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</si>
  <si>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</si>
  <si>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</si>
  <si>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</si>
  <si>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</si>
  <si>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</si>
  <si>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</si>
  <si>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</si>
  <si>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</si>
  <si>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</si>
  <si>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</si>
  <si>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</si>
  <si>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</si>
  <si>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</si>
  <si>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</si>
  <si>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</si>
  <si>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</si>
  <si>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</si>
  <si>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</si>
  <si>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</si>
  <si>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</si>
  <si>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</si>
  <si>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</si>
  <si>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</si>
  <si>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</si>
  <si>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</si>
  <si>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</si>
  <si>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</si>
  <si>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</si>
  <si>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</si>
  <si>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</si>
  <si>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</si>
  <si>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</si>
  <si>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</si>
  <si>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</si>
  <si>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</si>
  <si>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</si>
  <si>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</si>
  <si>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</si>
  <si>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</si>
  <si>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</si>
  <si>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</si>
  <si>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</si>
  <si>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</si>
  <si>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</si>
  <si>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</si>
  <si>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</si>
  <si>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</si>
  <si>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</si>
  <si>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</si>
  <si>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</si>
  <si>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</si>
  <si>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</si>
  <si>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</si>
  <si>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</si>
  <si>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</si>
  <si>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</si>
  <si>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</si>
  <si>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</si>
  <si>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</si>
  <si>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</si>
  <si>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</si>
  <si>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</si>
  <si>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</si>
  <si>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</si>
  <si>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</si>
  <si>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</si>
  <si>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</si>
  <si>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</si>
  <si>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</si>
  <si>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</si>
  <si>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</si>
  <si>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</si>
  <si>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</si>
  <si>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</si>
  <si>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</si>
  <si>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</si>
  <si>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</si>
  <si>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</si>
  <si>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</si>
  <si>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</si>
  <si>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</si>
  <si>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</si>
  <si>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</si>
  <si>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</si>
  <si>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</si>
  <si>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</si>
  <si>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</si>
  <si>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</si>
  <si>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</si>
  <si>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</si>
  <si>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</si>
  <si>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</si>
  <si>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</si>
  <si>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</si>
  <si>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</si>
  <si>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</si>
  <si>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</si>
  <si>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</si>
  <si>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</si>
  <si>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</si>
  <si>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</si>
  <si>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</si>
  <si>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</si>
  <si>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</si>
  <si>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</si>
  <si>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</si>
  <si>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</si>
  <si>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</si>
  <si>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</si>
  <si>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</si>
  <si>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</si>
  <si>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</si>
  <si>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</si>
  <si>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</si>
  <si>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</si>
  <si>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</si>
  <si>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</si>
  <si>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</si>
  <si>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</si>
  <si>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</si>
  <si>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</si>
  <si>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</si>
  <si>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</si>
  <si>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</si>
  <si>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</si>
  <si>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</si>
  <si>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</si>
  <si>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</si>
  <si>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</si>
  <si>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</si>
  <si>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</si>
  <si>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</si>
  <si>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</si>
  <si>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</si>
  <si>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</si>
  <si>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</si>
  <si>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</si>
  <si>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</si>
  <si>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</si>
  <si>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</si>
  <si>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</si>
  <si>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</si>
  <si>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</si>
  <si>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</si>
  <si>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</si>
  <si>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</si>
  <si>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</si>
  <si>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</si>
  <si>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</si>
  <si>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</si>
  <si>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</si>
  <si>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</si>
  <si>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</si>
  <si>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</si>
  <si>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</si>
  <si>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</si>
  <si>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</si>
  <si>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</si>
  <si>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</si>
  <si>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</si>
  <si>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</si>
  <si>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</si>
  <si>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</si>
  <si>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</si>
  <si>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</si>
  <si>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</si>
  <si>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</si>
  <si>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</si>
  <si>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</si>
  <si>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</si>
  <si>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</si>
  <si>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</si>
  <si>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</si>
  <si>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</si>
  <si>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</si>
  <si>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</si>
  <si>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</si>
  <si>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</si>
  <si>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</si>
  <si>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</si>
  <si>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</si>
  <si>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</si>
  <si>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</si>
  <si>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</si>
  <si>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</si>
  <si>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</si>
  <si>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</si>
  <si>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</si>
  <si>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</si>
  <si>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</si>
  <si>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</si>
  <si>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</si>
  <si>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</si>
  <si>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</si>
  <si>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</si>
  <si>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</si>
  <si>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</si>
  <si>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</si>
  <si>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</si>
  <si>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</si>
  <si>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</si>
  <si>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</si>
  <si>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</si>
  <si>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</si>
  <si>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</si>
  <si>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</si>
  <si>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</si>
  <si>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</si>
  <si>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</si>
  <si>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</si>
  <si>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</si>
  <si>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</si>
  <si>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</si>
  <si>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</si>
  <si>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</si>
  <si>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</si>
  <si>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</si>
  <si>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</si>
  <si>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</si>
  <si>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</si>
  <si>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</si>
  <si>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</si>
  <si>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</si>
  <si>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</si>
  <si>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</si>
  <si>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</si>
  <si>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</si>
  <si>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</si>
  <si>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</si>
  <si>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</si>
  <si>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</si>
  <si>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</si>
  <si>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</si>
  <si>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</si>
  <si>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</si>
  <si>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</si>
  <si>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</si>
  <si>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</si>
  <si>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</si>
  <si>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</si>
  <si>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</si>
  <si>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</si>
  <si>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</si>
  <si>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</si>
  <si>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</si>
  <si>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</si>
  <si>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</si>
  <si>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</si>
  <si>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</si>
  <si>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</si>
  <si>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</si>
  <si>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</si>
  <si>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</si>
  <si>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</si>
  <si>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</si>
  <si>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</si>
  <si>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</si>
  <si>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</si>
  <si>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</si>
  <si>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</si>
  <si>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</si>
  <si>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</si>
  <si>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</si>
  <si>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</si>
  <si>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</si>
  <si>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</si>
  <si>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</si>
  <si>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</si>
  <si>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</si>
  <si>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</si>
  <si>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</si>
  <si>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</si>
  <si>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</si>
  <si>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</si>
  <si>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</si>
  <si>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</si>
  <si>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</si>
  <si>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</si>
  <si>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</si>
  <si>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</si>
  <si>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</si>
  <si>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</si>
  <si>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</si>
  <si>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</si>
  <si>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</si>
  <si>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</si>
  <si>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</si>
  <si>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</si>
  <si>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</si>
  <si>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</si>
  <si>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</si>
  <si>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</si>
  <si>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</si>
  <si>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</si>
  <si>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</si>
  <si>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</si>
  <si>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</si>
  <si>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</si>
  <si>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</si>
  <si>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</si>
  <si>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</si>
  <si>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</si>
  <si>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</si>
  <si>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</si>
  <si>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</si>
  <si>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</si>
  <si>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</si>
  <si>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</si>
  <si>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</si>
  <si>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</si>
  <si>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</si>
  <si>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</si>
  <si>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</si>
  <si>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</si>
  <si>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</si>
  <si>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</si>
  <si>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</si>
  <si>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</si>
  <si>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</si>
  <si>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</si>
  <si>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</si>
  <si>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</si>
  <si>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</si>
  <si>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</si>
  <si>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</si>
  <si>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</si>
  <si>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</si>
  <si>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</si>
  <si>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</si>
  <si>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</si>
  <si>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</si>
  <si>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</si>
  <si>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</si>
  <si>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</si>
  <si>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</si>
  <si>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</si>
  <si>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</si>
  <si>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</si>
  <si>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</si>
  <si>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</si>
  <si>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</si>
  <si>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</si>
  <si>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</si>
  <si>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</si>
  <si>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</si>
  <si>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</si>
  <si>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</si>
  <si>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</si>
  <si>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</si>
  <si>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</si>
  <si>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</si>
  <si>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</si>
  <si>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</si>
  <si>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</si>
  <si>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</si>
  <si>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</si>
  <si>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</si>
  <si>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</si>
  <si>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</si>
  <si>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</si>
  <si>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</si>
  <si>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</si>
  <si>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</si>
  <si>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</si>
  <si>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</si>
  <si>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</si>
  <si>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</si>
  <si>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</si>
  <si>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</si>
  <si>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</si>
  <si>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</si>
  <si>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</si>
  <si>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</si>
  <si>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</si>
  <si>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</si>
  <si>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</si>
  <si>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</si>
  <si>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</si>
  <si>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</si>
  <si>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</si>
  <si>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</si>
  <si>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</si>
  <si>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</si>
  <si>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</si>
  <si>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</si>
  <si>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</si>
  <si>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</si>
  <si>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</si>
  <si>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</si>
  <si>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</si>
  <si>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</si>
  <si>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</si>
  <si>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</si>
  <si>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</si>
  <si>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</si>
  <si>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</si>
  <si>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</si>
  <si>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</si>
  <si>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</si>
  <si>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</si>
  <si>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</si>
  <si>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</si>
  <si>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</si>
  <si>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</si>
  <si>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</si>
  <si>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</si>
  <si>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</si>
  <si>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</si>
  <si>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</si>
  <si>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</si>
  <si>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</si>
  <si>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</si>
  <si>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</si>
  <si>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</si>
  <si>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</si>
  <si>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</si>
  <si>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</si>
  <si>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</si>
  <si>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</si>
  <si>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</si>
  <si>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</si>
  <si>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</si>
  <si>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</si>
  <si>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</si>
  <si>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</si>
  <si>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</si>
  <si>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</si>
  <si>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</si>
  <si>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</si>
  <si>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</si>
  <si>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</si>
  <si>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</si>
  <si>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</si>
  <si>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</si>
  <si>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</si>
  <si>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</si>
  <si>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</si>
  <si>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</si>
  <si>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</si>
  <si>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</si>
  <si>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</si>
  <si>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</si>
  <si>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</si>
  <si>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</si>
  <si>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</si>
  <si>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</si>
  <si>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</si>
  <si>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</si>
  <si>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</si>
  <si>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</si>
  <si>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</si>
  <si>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</si>
  <si>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</si>
  <si>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</si>
  <si>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</si>
  <si>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</si>
  <si>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</si>
  <si>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</si>
  <si>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</si>
  <si>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</si>
  <si>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</si>
  <si>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</si>
  <si>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</si>
  <si>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</si>
  <si>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</si>
  <si>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</si>
  <si>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</si>
  <si>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</si>
  <si>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</si>
  <si>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</si>
  <si>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</si>
  <si>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</si>
  <si>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</si>
  <si>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</si>
  <si>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</si>
  <si>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</si>
  <si>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</si>
  <si>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</si>
  <si>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</si>
  <si>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</si>
  <si>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</si>
  <si>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</si>
  <si>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</si>
  <si>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</si>
  <si>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</si>
  <si>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</si>
  <si>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</si>
  <si>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</si>
  <si>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</si>
  <si>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</si>
  <si>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</si>
  <si>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</si>
  <si>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</si>
  <si>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</si>
  <si>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</si>
  <si>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</si>
  <si>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</si>
  <si>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</si>
  <si>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</si>
  <si>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</si>
  <si>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</si>
  <si>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</si>
  <si>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</si>
  <si>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</si>
  <si>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</si>
  <si>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</si>
  <si>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</si>
  <si>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</si>
  <si>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</si>
  <si>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</si>
  <si>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</si>
  <si>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</si>
  <si>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</si>
  <si>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</si>
  <si>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</si>
  <si>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</si>
  <si>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</si>
  <si>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</si>
  <si>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</si>
  <si>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</si>
  <si>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</si>
  <si>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</si>
  <si>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</si>
  <si>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</si>
  <si>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</si>
  <si>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</si>
  <si>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</si>
  <si>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</si>
  <si>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</si>
  <si>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</si>
  <si>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</si>
  <si>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</si>
  <si>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</si>
  <si>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</si>
  <si>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</si>
  <si>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</si>
  <si>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</si>
  <si>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</si>
  <si>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</si>
  <si>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</si>
  <si>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</si>
  <si>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</si>
  <si>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</si>
  <si>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</si>
  <si>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</si>
  <si>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</si>
  <si>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</si>
  <si>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</si>
  <si>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</si>
  <si>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</si>
  <si>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</si>
  <si>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</si>
  <si>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</si>
  <si>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</si>
  <si>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</si>
  <si>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</si>
  <si>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</si>
  <si>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</si>
  <si>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</si>
  <si>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</si>
  <si>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</si>
  <si>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</si>
  <si>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</si>
  <si>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</si>
  <si>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</si>
  <si>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</si>
  <si>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</si>
  <si>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</si>
  <si>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</si>
  <si>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</si>
  <si>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</si>
  <si>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</si>
  <si>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</si>
  <si>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</si>
  <si>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</si>
  <si>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</si>
  <si>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</si>
  <si>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</si>
  <si>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</si>
  <si>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</si>
  <si>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</si>
  <si>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</si>
  <si>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</si>
  <si>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</si>
  <si>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</si>
  <si>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</si>
  <si>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</si>
  <si>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</si>
  <si>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</si>
  <si>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</si>
  <si>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</si>
  <si>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</si>
  <si>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</si>
  <si>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</si>
  <si>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</si>
  <si>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</si>
  <si>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</si>
  <si>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</si>
  <si>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</si>
  <si>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</si>
  <si>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</si>
  <si>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</si>
  <si>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</si>
  <si>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</si>
  <si>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</si>
  <si>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</si>
  <si>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</si>
  <si>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</si>
  <si>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</si>
  <si>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</si>
  <si>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</si>
  <si>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</si>
  <si>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</si>
  <si>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</si>
  <si>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</si>
  <si>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</si>
  <si>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</si>
  <si>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</si>
  <si>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</si>
  <si>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</si>
  <si>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</si>
  <si>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</si>
  <si>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</si>
  <si>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</si>
  <si>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</si>
  <si>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</si>
  <si>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</si>
  <si>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</si>
  <si>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</si>
  <si>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</si>
  <si>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</si>
  <si>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</si>
  <si>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</si>
  <si>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</si>
  <si>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</si>
  <si>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</si>
  <si>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</si>
  <si>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</si>
  <si>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</si>
  <si>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</si>
  <si>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</si>
  <si>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</si>
  <si>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</si>
  <si>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</si>
  <si>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</si>
  <si>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</si>
  <si>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</si>
  <si>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</si>
  <si>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</si>
  <si>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</si>
  <si>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</si>
  <si>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</si>
  <si>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</si>
  <si>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</si>
  <si>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</si>
  <si>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</si>
  <si>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</si>
  <si>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</si>
  <si>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</si>
  <si>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</si>
  <si>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</si>
  <si>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</si>
  <si>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</si>
  <si>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</si>
  <si>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</si>
  <si>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</si>
  <si>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</si>
  <si>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</si>
  <si>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</si>
  <si>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</si>
  <si>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</si>
  <si>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</si>
  <si>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</si>
  <si>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</si>
  <si>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</si>
  <si>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</si>
  <si>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</si>
  <si>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</si>
  <si>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</si>
  <si>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</si>
  <si>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</si>
  <si>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</si>
  <si>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</si>
  <si>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</si>
  <si>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</si>
  <si>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</si>
  <si>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</si>
  <si>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</si>
  <si>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</si>
  <si>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</si>
  <si>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</si>
  <si>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</si>
  <si>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</si>
  <si>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</si>
  <si>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</si>
  <si>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</si>
  <si>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</si>
  <si>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</si>
  <si>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</si>
  <si>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</si>
  <si>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</si>
  <si>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</si>
  <si>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</si>
  <si>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</si>
  <si>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</si>
  <si>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</si>
  <si>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</si>
  <si>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</si>
  <si>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</si>
  <si>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</si>
  <si>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</si>
  <si>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</si>
  <si>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</si>
  <si>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</si>
  <si>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</si>
  <si>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</si>
  <si>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</si>
  <si>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</si>
  <si>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</si>
  <si>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</si>
  <si>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</si>
  <si>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</si>
  <si>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</si>
  <si>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</si>
  <si>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</si>
  <si>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</si>
  <si>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</si>
  <si>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</si>
  <si>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</si>
  <si>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</si>
  <si>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</si>
  <si>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</si>
  <si>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</si>
  <si>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</si>
  <si>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</si>
  <si>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</si>
  <si>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</si>
  <si>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</si>
  <si>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</si>
  <si>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</si>
  <si>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</si>
  <si>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</si>
  <si>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</si>
  <si>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</si>
  <si>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</si>
  <si>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</si>
  <si>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</si>
  <si>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</si>
  <si>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</si>
  <si>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</si>
  <si>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</si>
  <si>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</si>
  <si>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</si>
  <si>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</si>
  <si>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</si>
  <si>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</si>
  <si>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</si>
  <si>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</si>
  <si>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</si>
  <si>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</si>
  <si>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</si>
  <si>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</si>
  <si>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</si>
  <si>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</si>
  <si>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</si>
  <si>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</si>
  <si>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</si>
  <si>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</si>
  <si>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</si>
  <si>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</si>
  <si>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</si>
  <si>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</si>
  <si>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</si>
  <si>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</si>
  <si>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</si>
  <si>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</si>
  <si>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</si>
  <si>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</si>
  <si>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</si>
  <si>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</si>
  <si>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</si>
  <si>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</si>
  <si>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</si>
  <si>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</si>
  <si>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</si>
  <si>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</si>
  <si>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</si>
  <si>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</si>
  <si>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</si>
  <si>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</si>
  <si>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</si>
  <si>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</si>
  <si>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</si>
  <si>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</si>
  <si>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</si>
  <si>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</si>
  <si>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</si>
  <si>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</si>
  <si>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</si>
  <si>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</si>
  <si>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</si>
  <si>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</si>
  <si>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</si>
  <si>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</si>
  <si>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</si>
  <si>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</si>
  <si>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</si>
  <si>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</si>
  <si>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</si>
  <si>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</si>
  <si>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</si>
  <si>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</si>
  <si>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</si>
  <si>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</si>
  <si>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</si>
  <si>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</si>
  <si>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</si>
  <si>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</si>
  <si>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</si>
  <si>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</si>
  <si>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</si>
  <si>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</si>
  <si>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</si>
  <si>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</si>
  <si>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</si>
  <si>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</si>
  <si>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</si>
  <si>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</si>
  <si>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</si>
  <si>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</si>
  <si>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</si>
  <si>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</si>
  <si>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</si>
  <si>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</si>
  <si>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</si>
  <si>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</si>
  <si>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</si>
  <si>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</si>
  <si>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</si>
  <si>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</si>
  <si>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</si>
  <si>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</si>
  <si>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</si>
  <si>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</si>
  <si>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</si>
  <si>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</si>
  <si>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</si>
  <si>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</si>
  <si>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</si>
  <si>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</si>
  <si>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</si>
  <si>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</si>
  <si>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</si>
  <si>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</si>
  <si>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</si>
  <si>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</si>
  <si>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</si>
  <si>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</si>
  <si>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</si>
  <si>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</si>
  <si>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</si>
  <si>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</si>
  <si>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</si>
  <si>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</si>
  <si>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</si>
  <si>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</si>
  <si>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</si>
  <si>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</si>
  <si>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</si>
  <si>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</si>
  <si>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</si>
  <si>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</si>
  <si>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</si>
  <si>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</si>
  <si>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</si>
  <si>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</si>
  <si>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</si>
  <si>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</si>
  <si>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</si>
  <si>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</si>
  <si>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</si>
  <si>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</si>
  <si>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</si>
  <si>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</si>
  <si>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</si>
  <si>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</si>
  <si>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</si>
  <si>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</si>
  <si>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</si>
  <si>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</si>
  <si>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</si>
  <si>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</si>
  <si>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</si>
  <si>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</si>
  <si>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</si>
  <si>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</si>
  <si>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</si>
  <si>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</si>
  <si>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</si>
  <si>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</si>
  <si>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</si>
  <si>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</si>
  <si>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</si>
  <si>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</si>
  <si>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</si>
  <si>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</si>
  <si>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</si>
  <si>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</si>
  <si>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</si>
  <si>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</si>
  <si>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</si>
  <si>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</si>
  <si>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</si>
  <si>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</si>
  <si>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</si>
  <si>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</si>
  <si>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</si>
  <si>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</si>
  <si>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</si>
  <si>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</si>
  <si>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</si>
  <si>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</si>
  <si>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</si>
  <si>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</si>
  <si>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</si>
  <si>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</si>
  <si>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</si>
  <si>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</si>
  <si>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</si>
  <si>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</si>
  <si>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</si>
  <si>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</si>
  <si>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</si>
  <si>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</si>
  <si>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</si>
  <si>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</si>
  <si>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</si>
  <si>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</si>
  <si>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</si>
  <si>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</si>
  <si>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</si>
  <si>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</si>
  <si>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</si>
  <si>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</si>
  <si>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</si>
  <si>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</si>
  <si>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</si>
  <si>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</si>
  <si>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</si>
  <si>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</si>
  <si>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</si>
  <si>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</si>
  <si>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</si>
  <si>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</si>
  <si>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</si>
  <si>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</si>
  <si>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</si>
  <si>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</si>
  <si>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</si>
  <si>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</si>
  <si>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</si>
  <si>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</si>
  <si>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</si>
  <si>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</si>
  <si>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</si>
  <si>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</si>
  <si>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</si>
  <si>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</si>
  <si>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</si>
  <si>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</si>
  <si>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</si>
  <si>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</si>
  <si>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</si>
  <si>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</si>
  <si>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</si>
  <si>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</si>
  <si>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</si>
  <si>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</si>
  <si>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</si>
  <si>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</si>
  <si>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</si>
  <si>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</si>
  <si>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</si>
  <si>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</si>
  <si>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</si>
  <si>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</si>
  <si>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</si>
  <si>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</si>
  <si>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</si>
  <si>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</si>
  <si>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</si>
  <si>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</si>
  <si>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</si>
  <si>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</si>
  <si>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</si>
  <si>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</si>
  <si>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</si>
  <si>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</si>
  <si>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</si>
  <si>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</si>
  <si>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</si>
  <si>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</si>
  <si>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</si>
  <si>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</si>
  <si>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</si>
  <si>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</si>
  <si>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</si>
  <si>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</si>
  <si>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</si>
  <si>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</si>
  <si>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</si>
  <si>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</si>
  <si>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</si>
  <si>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</si>
  <si>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</si>
  <si>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</si>
  <si>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</si>
  <si>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</si>
  <si>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</si>
  <si>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</si>
  <si>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</si>
  <si>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</si>
  <si>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</si>
  <si>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</si>
  <si>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</si>
  <si>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</si>
  <si>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</si>
  <si>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</si>
  <si>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</si>
  <si>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</si>
  <si>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</si>
  <si>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</si>
  <si>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</si>
  <si>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</si>
  <si>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</si>
  <si>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</si>
  <si>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</si>
  <si>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</si>
  <si>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</si>
  <si>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</si>
  <si>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</si>
  <si>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</si>
  <si>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</si>
  <si>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</si>
  <si>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</si>
  <si>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</si>
  <si>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</si>
  <si>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</si>
  <si>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</si>
  <si>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</si>
  <si>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</si>
  <si>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</si>
  <si>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</si>
  <si>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</si>
  <si>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</si>
  <si>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</si>
  <si>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</si>
  <si>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</si>
  <si>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</si>
  <si>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</si>
  <si>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</si>
  <si>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</si>
  <si>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</si>
  <si>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</si>
  <si>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</si>
  <si>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</si>
  <si>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</si>
  <si>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</si>
  <si>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</si>
  <si>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</si>
  <si>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</si>
  <si>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</si>
  <si>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</si>
  <si>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</si>
  <si>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</si>
  <si>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</si>
  <si>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</si>
  <si>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</si>
  <si>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</si>
  <si>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</si>
  <si>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</si>
  <si>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</si>
  <si>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</si>
  <si>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</si>
  <si>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</si>
  <si>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</si>
  <si>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</si>
  <si>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</si>
  <si>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</si>
  <si>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</si>
  <si>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</si>
  <si>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</si>
  <si>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</si>
  <si>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</si>
  <si>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</si>
  <si>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</si>
  <si>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</si>
  <si>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</si>
  <si>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</si>
  <si>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</si>
  <si>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</si>
  <si>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</si>
  <si>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</si>
  <si>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</si>
  <si>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</si>
  <si>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</si>
  <si>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</si>
  <si>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</si>
  <si>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</si>
  <si>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</si>
  <si>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</si>
  <si>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</si>
  <si>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</si>
  <si>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</si>
  <si>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</si>
  <si>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</si>
  <si>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</si>
  <si>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</si>
  <si>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</si>
  <si>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</si>
  <si>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</si>
  <si>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</si>
  <si>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</si>
  <si>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</si>
  <si>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</si>
  <si>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</si>
  <si>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</si>
  <si>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</si>
  <si>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</si>
  <si>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</si>
  <si>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</si>
  <si>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</si>
  <si>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</si>
  <si>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</si>
  <si>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</si>
  <si>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</si>
  <si>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</si>
  <si>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</si>
  <si>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</si>
  <si>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</si>
  <si>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</si>
  <si>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</si>
  <si>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</si>
  <si>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</si>
  <si>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</si>
  <si>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</si>
  <si>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</si>
  <si>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</si>
  <si>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</si>
  <si>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</si>
  <si>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</si>
  <si>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</si>
  <si>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</si>
  <si>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</si>
  <si>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</si>
  <si>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</si>
  <si>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</si>
  <si>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</si>
  <si>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</si>
  <si>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</si>
  <si>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</si>
  <si>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</si>
  <si>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</si>
  <si>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</si>
  <si>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</si>
  <si>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</si>
  <si>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</si>
  <si>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</si>
  <si>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</si>
  <si>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</si>
  <si>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</si>
  <si>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</si>
  <si>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</si>
  <si>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</si>
  <si>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</si>
  <si>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</si>
  <si>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</si>
  <si>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</si>
  <si>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</si>
  <si>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</si>
  <si>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</si>
  <si>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</si>
  <si>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</si>
  <si>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</si>
  <si>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</si>
  <si>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</si>
  <si>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</si>
  <si>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</si>
  <si>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</si>
  <si>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</si>
  <si>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</si>
  <si>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</si>
  <si>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</si>
  <si>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</si>
  <si>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</si>
  <si>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</si>
  <si>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</si>
  <si>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</si>
  <si>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</si>
  <si>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</si>
  <si>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</si>
  <si>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</si>
  <si>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</si>
  <si>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</si>
  <si>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</si>
  <si>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</si>
  <si>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</si>
  <si>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</si>
  <si>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</si>
  <si>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</si>
  <si>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</si>
  <si>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</si>
  <si>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</si>
  <si>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</si>
  <si>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</si>
  <si>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</si>
  <si>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</si>
  <si>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</si>
  <si>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</si>
  <si>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</si>
  <si>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</si>
  <si>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</si>
  <si>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</si>
  <si>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</si>
  <si>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</si>
  <si>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</si>
  <si>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</si>
  <si>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</si>
  <si>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</si>
  <si>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</si>
  <si>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</si>
  <si>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</si>
  <si>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</si>
  <si>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</si>
  <si>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</si>
  <si>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</si>
  <si>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</si>
  <si>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</si>
  <si>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</si>
  <si>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</si>
  <si>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</si>
  <si>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</si>
  <si>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</si>
  <si>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</si>
  <si>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</si>
  <si>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</si>
  <si>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</si>
  <si>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</si>
  <si>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</si>
  <si>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</si>
  <si>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</si>
  <si>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</si>
  <si>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</si>
  <si>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</si>
  <si>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</si>
  <si>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</si>
  <si>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</si>
  <si>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</si>
  <si>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</si>
  <si>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</si>
  <si>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</si>
  <si>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</si>
  <si>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</si>
  <si>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</si>
  <si>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</si>
  <si>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</si>
  <si>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</si>
  <si>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</si>
  <si>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</si>
  <si>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</si>
  <si>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</si>
  <si>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</si>
  <si>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</si>
  <si>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</si>
  <si>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</si>
  <si>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</si>
  <si>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</si>
  <si>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</si>
  <si>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</si>
  <si>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</si>
  <si>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</si>
  <si>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</si>
  <si>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</si>
  <si>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</si>
  <si>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</si>
  <si>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</si>
  <si>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</si>
  <si>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</si>
  <si>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</si>
  <si>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</si>
  <si>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</si>
  <si>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</si>
  <si>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</si>
  <si>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</si>
  <si>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</si>
  <si>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</si>
  <si>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</si>
  <si>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</si>
  <si>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</si>
  <si>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</si>
  <si>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</si>
  <si>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</si>
  <si>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</si>
  <si>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</si>
  <si>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</si>
  <si>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</si>
  <si>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</si>
  <si>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</si>
  <si>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</si>
  <si>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</si>
  <si>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</si>
  <si>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</si>
  <si>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</si>
  <si>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</si>
  <si>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</si>
  <si>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</si>
  <si>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</si>
  <si>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</si>
  <si>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</si>
  <si>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</si>
  <si>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</si>
  <si>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</si>
  <si>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</si>
  <si>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</si>
  <si>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</si>
  <si>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</si>
  <si>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</si>
  <si>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</si>
  <si>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</si>
  <si>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</si>
  <si>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</si>
  <si>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</si>
  <si>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</si>
  <si>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</si>
  <si>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</si>
  <si>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</si>
  <si>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</si>
  <si>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</si>
  <si>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</si>
  <si>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</si>
  <si>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</si>
  <si>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</si>
  <si>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</si>
  <si>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</si>
  <si>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</si>
  <si>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</si>
  <si>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</si>
  <si>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</si>
  <si>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</si>
  <si>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</si>
  <si>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</si>
  <si>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</si>
  <si>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</si>
  <si>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</si>
  <si>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</si>
  <si>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</si>
  <si>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</si>
  <si>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</si>
  <si>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</si>
  <si>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</si>
  <si>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</si>
  <si>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</si>
  <si>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</si>
  <si>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</si>
  <si>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</si>
  <si>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</si>
  <si>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</si>
  <si>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</si>
  <si>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</si>
  <si>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</si>
  <si>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</si>
  <si>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</si>
  <si>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</si>
  <si>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</si>
  <si>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</si>
  <si>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</si>
  <si>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</si>
  <si>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</si>
  <si>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</si>
  <si>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</si>
  <si>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</si>
  <si>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</si>
  <si>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</si>
  <si>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</si>
  <si>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</si>
  <si>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</si>
  <si>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</si>
  <si>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</si>
  <si>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</si>
  <si>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</si>
  <si>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</si>
  <si>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</si>
  <si>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</si>
  <si>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</si>
  <si>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</si>
  <si>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</si>
  <si>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</si>
  <si>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</si>
  <si>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</si>
  <si>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</si>
  <si>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</si>
  <si>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</si>
  <si>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</si>
  <si>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</si>
  <si>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</si>
  <si>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</si>
  <si>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</si>
  <si>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</si>
  <si>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</si>
  <si>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</si>
  <si>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</si>
  <si>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</si>
  <si>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</si>
  <si>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</si>
  <si>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</si>
  <si>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</si>
  <si>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</si>
  <si>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</si>
  <si>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</si>
  <si>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</si>
  <si>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</si>
  <si>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</si>
  <si>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</si>
  <si>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</si>
  <si>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</si>
  <si>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</si>
  <si>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</si>
  <si>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</si>
  <si>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</si>
  <si>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</si>
  <si>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</si>
  <si>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</si>
  <si>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</si>
  <si>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</si>
  <si>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</si>
  <si>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</si>
  <si>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</si>
  <si>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</si>
  <si>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</si>
  <si>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</si>
  <si>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</si>
  <si>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</si>
  <si>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</si>
  <si>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</si>
  <si>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</si>
  <si>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</si>
  <si>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</si>
  <si>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</si>
  <si>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</si>
  <si>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</si>
  <si>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</si>
  <si>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</si>
  <si>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</si>
  <si>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</si>
  <si>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</si>
  <si>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</si>
  <si>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</si>
  <si>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</si>
  <si>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</si>
  <si>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</si>
  <si>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</si>
  <si>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</si>
  <si>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</si>
  <si>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</si>
  <si>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</si>
  <si>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</si>
  <si>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</si>
  <si>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</si>
  <si>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</si>
  <si>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</si>
  <si>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</si>
  <si>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</si>
  <si>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</si>
  <si>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</si>
  <si>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</si>
  <si>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</si>
  <si>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</si>
  <si>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</si>
  <si>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</si>
  <si>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</si>
  <si>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</si>
  <si>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</si>
  <si>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</si>
  <si>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</si>
  <si>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</si>
  <si>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</si>
  <si>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</si>
  <si>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</si>
  <si>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</si>
  <si>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</si>
  <si>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</si>
  <si>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</si>
  <si>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</si>
  <si>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</si>
  <si>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</si>
  <si>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</si>
  <si>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</si>
  <si>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</si>
  <si>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</si>
  <si>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</si>
  <si>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</si>
  <si>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</si>
  <si>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</si>
  <si>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</si>
  <si>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</si>
  <si>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</si>
  <si>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</si>
  <si>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</si>
  <si>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</si>
  <si>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</si>
  <si>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</si>
  <si>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</si>
  <si>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</si>
  <si>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</si>
  <si>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</si>
  <si>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</si>
  <si>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</si>
  <si>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</si>
  <si>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</si>
  <si>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</si>
  <si>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</si>
  <si>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</si>
  <si>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</si>
  <si>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</si>
  <si>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</si>
  <si>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</si>
  <si>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</si>
  <si>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</si>
  <si>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</si>
  <si>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</si>
  <si>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</si>
  <si>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</si>
  <si>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</si>
  <si>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</si>
  <si>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</si>
  <si>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</si>
  <si>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</si>
  <si>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</si>
  <si>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</si>
  <si>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</si>
  <si>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</si>
  <si>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</si>
  <si>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</si>
  <si>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</si>
  <si>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</si>
  <si>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</si>
  <si>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</si>
  <si>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</si>
  <si>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</si>
  <si>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</si>
  <si>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</si>
  <si>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</si>
  <si>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</si>
  <si>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</si>
  <si>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</si>
  <si>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</si>
  <si>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</si>
  <si>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</si>
  <si>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</si>
  <si>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</si>
  <si>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</si>
  <si>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</si>
  <si>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</si>
  <si>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</si>
  <si>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</si>
  <si>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</si>
  <si>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</si>
  <si>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</si>
  <si>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</si>
  <si>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</si>
  <si>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</si>
  <si>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</si>
  <si>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</si>
  <si>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</si>
  <si>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</si>
  <si>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</si>
  <si>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</si>
  <si>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</si>
  <si>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</si>
  <si>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</si>
  <si>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</si>
  <si>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</si>
  <si>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</si>
  <si>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</si>
  <si>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</si>
  <si>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</si>
  <si>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</si>
  <si>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</si>
  <si>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</si>
  <si>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</si>
  <si>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</si>
  <si>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</si>
  <si>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</si>
  <si>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</si>
  <si>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</si>
  <si>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</si>
  <si>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</si>
  <si>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</si>
  <si>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</si>
  <si>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</si>
  <si>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</si>
  <si>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</si>
  <si>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</si>
  <si>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</si>
  <si>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</si>
  <si>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</si>
  <si>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</si>
  <si>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</si>
  <si>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</si>
  <si>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</si>
  <si>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</si>
  <si>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</si>
  <si>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</si>
  <si>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</si>
  <si>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</si>
  <si>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</si>
  <si>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</si>
  <si>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</si>
  <si>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</si>
  <si>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</si>
  <si>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</si>
  <si>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</si>
  <si>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</si>
  <si>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</si>
  <si>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</si>
  <si>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</si>
  <si>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</si>
  <si>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</si>
  <si>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</si>
  <si>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</si>
  <si>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</si>
  <si>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</si>
  <si>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</si>
  <si>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</si>
  <si>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</si>
  <si>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</si>
  <si>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</si>
  <si>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</si>
  <si>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</si>
  <si>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</si>
  <si>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</si>
  <si>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</si>
  <si>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</si>
  <si>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</si>
  <si>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</si>
  <si>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</si>
  <si>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</si>
  <si>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</si>
  <si>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</si>
  <si>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</si>
  <si>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</si>
  <si>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</si>
  <si>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</si>
  <si>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</si>
  <si>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</si>
  <si>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</si>
  <si>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</si>
  <si>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</si>
  <si>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</si>
  <si>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</si>
  <si>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</si>
  <si>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</si>
  <si>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</si>
  <si>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</si>
  <si>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</si>
  <si>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</si>
  <si>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</si>
  <si>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</si>
  <si>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</si>
  <si>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</si>
  <si>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</si>
  <si>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</si>
  <si>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</si>
  <si>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</si>
  <si>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</si>
  <si>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</si>
  <si>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</si>
  <si>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</si>
  <si>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</si>
  <si>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</si>
  <si>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</si>
  <si>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</si>
  <si>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</si>
  <si>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</si>
  <si>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</si>
  <si>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</si>
  <si>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</si>
  <si>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</si>
  <si>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</si>
  <si>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</si>
  <si>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</si>
  <si>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</si>
  <si>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</si>
  <si>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</si>
  <si>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</si>
  <si>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</si>
  <si>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</si>
  <si>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</si>
  <si>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</si>
  <si>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</si>
  <si>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</si>
  <si>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</si>
  <si>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</si>
  <si>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</si>
  <si>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</si>
  <si>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</si>
  <si>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</si>
  <si>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</si>
  <si>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</si>
  <si>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</si>
  <si>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</si>
  <si>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</si>
  <si>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</si>
  <si>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</si>
  <si>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</si>
  <si>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</si>
  <si>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</si>
  <si>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</si>
  <si>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</si>
  <si>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</si>
  <si>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</si>
  <si>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</si>
  <si>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</si>
  <si>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</si>
  <si>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</si>
  <si>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</si>
  <si>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</si>
  <si>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</si>
  <si>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</si>
  <si>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</si>
  <si>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</si>
  <si>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</si>
  <si>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</si>
  <si>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</si>
  <si>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</si>
  <si>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</si>
  <si>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</si>
  <si>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</si>
  <si>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</si>
  <si>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</si>
  <si>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</si>
  <si>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</si>
  <si>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</si>
  <si>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</si>
  <si>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</si>
  <si>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</si>
  <si>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</si>
  <si>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</si>
  <si>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</si>
  <si>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</si>
  <si>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</si>
  <si>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</si>
  <si>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</si>
  <si>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</si>
  <si>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</si>
  <si>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</si>
  <si>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</si>
  <si>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</si>
  <si>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</si>
  <si>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</si>
  <si>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</si>
  <si>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</si>
  <si>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</si>
  <si>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</si>
  <si>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</si>
  <si>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</si>
  <si>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</si>
  <si>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</si>
  <si>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</si>
  <si>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</si>
  <si>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</si>
  <si>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</si>
  <si>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</si>
  <si>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</si>
  <si>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</si>
  <si>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</si>
  <si>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</si>
  <si>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</si>
  <si>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</si>
  <si>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</si>
  <si>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</si>
  <si>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</si>
  <si>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</si>
  <si>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</si>
  <si>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</si>
  <si>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</si>
  <si>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</si>
  <si>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</si>
  <si>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</si>
  <si>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</si>
  <si>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</si>
  <si>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</si>
  <si>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</si>
  <si>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</si>
  <si>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</si>
  <si>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</si>
  <si>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</si>
  <si>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</si>
  <si>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</si>
  <si>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</si>
  <si>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</si>
  <si>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</si>
  <si>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</si>
  <si>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</si>
  <si>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</si>
  <si>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</si>
  <si>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</si>
  <si>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</si>
  <si>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</si>
  <si>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</si>
  <si>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</si>
  <si>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</si>
  <si>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</si>
  <si>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</si>
  <si>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</si>
  <si>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</si>
  <si>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</si>
  <si>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</si>
  <si>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</si>
  <si>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</si>
  <si>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</si>
  <si>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</si>
  <si>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</si>
  <si>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</si>
  <si>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</si>
  <si>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</si>
  <si>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</si>
  <si>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</si>
  <si>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</si>
  <si>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</si>
  <si>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</si>
  <si>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</si>
  <si>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</si>
  <si>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</si>
  <si>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</si>
  <si>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</si>
  <si>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</si>
  <si>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</si>
  <si>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</si>
  <si>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</si>
  <si>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</si>
  <si>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</si>
  <si>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</si>
  <si>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</si>
  <si>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</si>
  <si>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</si>
  <si>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</si>
  <si>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</si>
  <si>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</si>
  <si>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</si>
  <si>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</si>
  <si>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</si>
  <si>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</si>
  <si>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</si>
  <si>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</si>
  <si>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</si>
  <si>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</si>
  <si>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</si>
  <si>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</si>
  <si>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</si>
  <si>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</si>
  <si>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</si>
  <si>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</si>
  <si>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</si>
  <si>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</si>
  <si>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</si>
  <si>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</si>
  <si>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</si>
  <si>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</si>
  <si>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</si>
  <si>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</si>
  <si>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</si>
  <si>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</si>
  <si>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</si>
  <si>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</si>
  <si>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</si>
  <si>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</si>
  <si>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</si>
  <si>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</si>
  <si>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</si>
  <si>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</si>
  <si>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</si>
  <si>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</si>
  <si>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</si>
  <si>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</si>
  <si>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</si>
  <si>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</si>
  <si>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</si>
  <si>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</si>
  <si>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</si>
  <si>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</si>
  <si>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</si>
  <si>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</si>
  <si>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</si>
  <si>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</si>
  <si>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</si>
  <si>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</si>
  <si>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</si>
  <si>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</si>
  <si>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</si>
  <si>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</si>
  <si>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</si>
  <si>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</si>
  <si>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</si>
  <si>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</si>
  <si>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</si>
  <si>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</si>
  <si>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</si>
  <si>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</si>
  <si>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</si>
  <si>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</si>
  <si>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</si>
  <si>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</si>
  <si>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</si>
  <si>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</si>
  <si>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</si>
  <si>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</si>
  <si>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</si>
  <si>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</si>
  <si>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</si>
  <si>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</si>
  <si>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</si>
  <si>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</si>
  <si>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</si>
  <si>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</si>
  <si>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</si>
  <si>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</si>
  <si>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</si>
  <si>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</si>
  <si>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</si>
  <si>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</si>
  <si>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</si>
  <si>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</si>
  <si>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</si>
  <si>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</si>
  <si>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</si>
  <si>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</si>
  <si>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</si>
  <si>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</si>
  <si>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</si>
  <si>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</si>
  <si>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</si>
  <si>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</si>
  <si>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</si>
  <si>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</si>
  <si>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</si>
  <si>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</si>
  <si>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</si>
  <si>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</si>
  <si>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</si>
  <si>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</si>
  <si>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</si>
  <si>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</si>
  <si>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</si>
  <si>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</si>
  <si>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</si>
  <si>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</si>
  <si>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</si>
  <si>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</si>
  <si>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</si>
  <si>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</si>
  <si>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</si>
  <si>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</si>
  <si>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</si>
  <si>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</si>
  <si>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</si>
  <si>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</si>
  <si>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</si>
  <si>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</si>
  <si>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</si>
  <si>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</si>
  <si>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</si>
  <si>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</si>
  <si>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</si>
  <si>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</si>
  <si>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</si>
  <si>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</si>
  <si>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</si>
  <si>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</si>
  <si>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</si>
  <si>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</si>
  <si>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</si>
  <si>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</si>
  <si>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</si>
  <si>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</si>
  <si>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</si>
  <si>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</si>
  <si>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</si>
  <si>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</si>
  <si>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</si>
  <si>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</si>
  <si>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</si>
  <si>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</si>
  <si>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</si>
  <si>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</si>
  <si>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</si>
  <si>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</si>
  <si>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</si>
  <si>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</si>
  <si>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</si>
  <si>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</si>
  <si>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</si>
  <si>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</si>
  <si>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</si>
  <si>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</si>
  <si>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</si>
  <si>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</si>
  <si>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</si>
  <si>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</si>
  <si>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</si>
  <si>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</si>
  <si>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</si>
  <si>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</si>
  <si>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</si>
  <si>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</si>
  <si>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</si>
  <si>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</si>
  <si>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</si>
  <si>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</si>
  <si>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</si>
  <si>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</si>
  <si>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</si>
  <si>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</si>
  <si>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</si>
  <si>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</si>
  <si>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</si>
  <si>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</si>
  <si>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</si>
  <si>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</si>
  <si>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</si>
  <si>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</si>
  <si>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</si>
  <si>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</si>
  <si>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</si>
  <si>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</si>
  <si>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</si>
  <si>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</si>
  <si>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</si>
  <si>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</si>
  <si>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</si>
  <si>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</si>
  <si>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</si>
  <si>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</si>
  <si>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</si>
  <si>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</si>
  <si>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</si>
  <si>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</si>
  <si>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</si>
  <si>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</si>
  <si>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</si>
  <si>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</si>
  <si>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</si>
  <si>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</si>
  <si>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</si>
  <si>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</si>
  <si>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</si>
  <si>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</si>
  <si>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</si>
  <si>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</si>
  <si>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</si>
  <si>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</si>
  <si>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</si>
  <si>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</si>
  <si>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</si>
  <si>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</si>
  <si>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</si>
  <si>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</si>
  <si>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</si>
  <si>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</si>
  <si>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</si>
  <si>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</si>
  <si>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</si>
  <si>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</si>
  <si>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</si>
  <si>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</si>
  <si>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</si>
  <si>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</si>
  <si>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</si>
  <si>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</si>
  <si>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</si>
  <si>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</si>
  <si>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</si>
  <si>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</si>
  <si>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</si>
  <si>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</si>
  <si>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</si>
  <si>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</si>
  <si>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</si>
  <si>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</si>
  <si>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</si>
  <si>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</si>
  <si>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</si>
  <si>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</si>
  <si>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</si>
  <si>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</si>
  <si>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</si>
  <si>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</si>
  <si>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</si>
  <si>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</si>
  <si>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</si>
  <si>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</si>
  <si>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</si>
  <si>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</si>
  <si>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</si>
  <si>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</si>
  <si>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</si>
  <si>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</si>
  <si>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</si>
  <si>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</si>
  <si>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</si>
  <si>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</si>
  <si>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</si>
  <si>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</si>
  <si>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</si>
  <si>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</si>
  <si>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</si>
  <si>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</si>
  <si>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</si>
  <si>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</si>
  <si>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</si>
  <si>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</si>
  <si>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</si>
  <si>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</si>
  <si>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</si>
  <si>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</si>
  <si>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</si>
  <si>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</si>
  <si>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</si>
  <si>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</si>
  <si>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</si>
  <si>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</si>
  <si>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</si>
  <si>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</si>
  <si>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</si>
  <si>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</si>
  <si>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</si>
  <si>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</si>
  <si>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</si>
  <si>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</si>
  <si>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</si>
  <si>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</si>
  <si>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</si>
  <si>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</si>
  <si>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</si>
  <si>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</si>
  <si>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</si>
  <si>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</si>
  <si>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</si>
  <si>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</si>
  <si>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</si>
  <si>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</si>
  <si>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</si>
  <si>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</si>
  <si>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</si>
  <si>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</si>
  <si>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</si>
  <si>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</si>
  <si>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</si>
  <si>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</si>
  <si>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</si>
  <si>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</si>
  <si>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</si>
  <si>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</si>
  <si>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</si>
  <si>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</si>
  <si>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</si>
  <si>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</si>
  <si>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</si>
  <si>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</si>
  <si>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</si>
  <si>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</si>
  <si>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</si>
  <si>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</si>
  <si>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</si>
  <si>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</si>
  <si>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</si>
  <si>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</si>
  <si>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</si>
  <si>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</si>
  <si>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</si>
  <si>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</si>
  <si>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</si>
  <si>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</si>
  <si>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</si>
  <si>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</si>
  <si>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</si>
  <si>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</si>
  <si>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</si>
  <si>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</si>
  <si>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</si>
  <si>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</si>
  <si>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</si>
  <si>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</si>
  <si>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</si>
  <si>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</si>
  <si>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</si>
  <si>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</si>
  <si>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</si>
  <si>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</si>
  <si>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</si>
  <si>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</si>
  <si>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</si>
  <si>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</si>
  <si>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</si>
  <si>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</si>
  <si>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</si>
  <si>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</si>
  <si>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</si>
  <si>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</si>
  <si>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</si>
  <si>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</si>
  <si>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</si>
  <si>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</si>
  <si>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</si>
  <si>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</si>
  <si>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</si>
  <si>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</si>
  <si>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</si>
  <si>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</si>
  <si>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</si>
  <si>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</si>
  <si>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</si>
  <si>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</si>
  <si>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</si>
  <si>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</si>
  <si>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</si>
  <si>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</si>
  <si>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</si>
  <si>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</si>
  <si>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</si>
  <si>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</si>
  <si>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</si>
  <si>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</si>
  <si>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</si>
  <si>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</si>
  <si>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</si>
  <si>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</si>
  <si>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</si>
  <si>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</si>
  <si>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</si>
  <si>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</si>
  <si>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</si>
  <si>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</si>
  <si>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</si>
  <si>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</si>
  <si>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</si>
  <si>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</si>
  <si>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</si>
  <si>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</si>
  <si>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</si>
  <si>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</si>
  <si>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</si>
  <si>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</si>
  <si>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</si>
  <si>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</si>
  <si>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</si>
  <si>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</si>
  <si>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</si>
  <si>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</si>
  <si>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</si>
  <si>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</si>
  <si>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</si>
  <si>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</si>
  <si>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</si>
  <si>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</si>
  <si>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</si>
  <si>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</si>
  <si>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</si>
  <si>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</si>
  <si>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</si>
  <si>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</si>
  <si>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</si>
  <si>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</si>
  <si>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</si>
  <si>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</si>
  <si>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</si>
  <si>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</si>
  <si>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</si>
  <si>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</si>
  <si>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</si>
  <si>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</si>
  <si>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</si>
  <si>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</si>
  <si>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</si>
  <si>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</si>
  <si>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</si>
  <si>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</si>
  <si>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</si>
  <si>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</si>
  <si>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</si>
  <si>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</si>
  <si>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</si>
  <si>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</si>
  <si>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</si>
  <si>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</si>
  <si>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</si>
  <si>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</si>
  <si>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</si>
  <si>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</si>
  <si>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</si>
  <si>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</si>
  <si>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</si>
  <si>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</si>
  <si>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</si>
  <si>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</si>
  <si>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</si>
  <si>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</si>
  <si>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</si>
  <si>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</si>
  <si>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</si>
  <si>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</si>
  <si>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</si>
  <si>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</si>
  <si>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</si>
  <si>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</si>
  <si>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</si>
  <si>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</si>
  <si>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</si>
  <si>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</si>
  <si>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</si>
  <si>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</si>
  <si>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</si>
  <si>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</si>
  <si>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</si>
  <si>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</si>
  <si>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</si>
  <si>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</si>
  <si>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</si>
  <si>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</si>
  <si>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</si>
  <si>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</si>
  <si>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</si>
  <si>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</si>
  <si>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</si>
  <si>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</si>
  <si>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</si>
  <si>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</si>
  <si>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</si>
  <si>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</si>
  <si>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</si>
  <si>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</si>
  <si>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</si>
  <si>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</si>
  <si>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</si>
  <si>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</si>
  <si>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</si>
  <si>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</si>
  <si>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</si>
  <si>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</si>
  <si>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</si>
  <si>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</si>
  <si>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</si>
  <si>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</si>
  <si>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</si>
  <si>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</si>
  <si>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</si>
  <si>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</si>
  <si>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</si>
  <si>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</si>
  <si>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</si>
  <si>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</si>
  <si>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</si>
  <si>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</si>
  <si>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</si>
  <si>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</si>
  <si>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</si>
  <si>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</si>
  <si>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</si>
  <si>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</si>
  <si>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</si>
  <si>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</si>
  <si>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</si>
  <si>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</si>
  <si>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</si>
  <si>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</si>
  <si>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</si>
  <si>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</si>
  <si>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</si>
  <si>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</si>
  <si>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</si>
  <si>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</si>
  <si>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</si>
  <si>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</si>
  <si>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</si>
  <si>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</si>
  <si>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</si>
  <si>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</si>
  <si>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</si>
  <si>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</si>
  <si>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</si>
  <si>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</si>
  <si>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</si>
  <si>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</si>
  <si>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</si>
  <si>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</si>
  <si>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</si>
  <si>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</si>
  <si>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</si>
  <si>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</si>
  <si>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</si>
  <si>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</si>
  <si>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</si>
  <si>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</si>
  <si>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</si>
  <si>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</si>
  <si>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</si>
  <si>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</si>
  <si>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</si>
  <si>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</si>
  <si>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</si>
  <si>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</si>
  <si>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</si>
  <si>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</si>
  <si>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</si>
  <si>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</si>
  <si>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</si>
  <si>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</si>
  <si>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</si>
  <si>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</si>
  <si>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</si>
  <si>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</si>
  <si>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</si>
  <si>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</si>
  <si>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</si>
  <si>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</si>
  <si>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</si>
  <si>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</si>
  <si>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</si>
  <si>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</si>
  <si>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</si>
  <si>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</si>
  <si>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</si>
  <si>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</si>
  <si>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</si>
  <si>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</si>
  <si>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</si>
  <si>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</si>
  <si>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</si>
  <si>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</si>
  <si>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</si>
  <si>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</si>
  <si>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</si>
  <si>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</si>
  <si>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</si>
  <si>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</si>
  <si>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</si>
  <si>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</si>
  <si>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</si>
  <si>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</si>
  <si>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</si>
  <si>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</si>
  <si>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</si>
  <si>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</si>
  <si>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</si>
  <si>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</si>
  <si>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</si>
  <si>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</si>
  <si>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</si>
  <si>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</si>
  <si>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</si>
  <si>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</si>
  <si>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</si>
  <si>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</si>
  <si>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</si>
  <si>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</si>
  <si>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</si>
  <si>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</si>
  <si>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</si>
  <si>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</si>
  <si>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</si>
  <si>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</si>
  <si>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</si>
  <si>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</si>
  <si>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</si>
  <si>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</si>
  <si>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</si>
  <si>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</si>
  <si>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</si>
  <si>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</si>
  <si>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</si>
  <si>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</si>
  <si>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</si>
  <si>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</si>
  <si>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</si>
  <si>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</si>
  <si>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</si>
  <si>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</si>
  <si>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</si>
  <si>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</si>
  <si>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</si>
  <si>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</si>
  <si>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</si>
  <si>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</si>
  <si>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</si>
  <si>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</si>
  <si>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</si>
  <si>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</si>
  <si>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</si>
  <si>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</si>
  <si>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</si>
  <si>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</si>
  <si>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</si>
  <si>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</si>
  <si>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</si>
  <si>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</si>
  <si>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</si>
  <si>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</si>
  <si>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</si>
  <si>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</si>
  <si>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</si>
  <si>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</si>
  <si>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</si>
  <si>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</si>
  <si>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</si>
  <si>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</si>
  <si>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</si>
  <si>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</si>
  <si>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</si>
  <si>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</si>
  <si>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</si>
  <si>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</si>
  <si>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</si>
  <si>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</si>
  <si>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</si>
  <si>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</si>
  <si>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</si>
  <si>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</si>
  <si>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</si>
  <si>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</si>
  <si>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</si>
  <si>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</si>
  <si>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</si>
  <si>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</si>
  <si>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</si>
  <si>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</si>
  <si>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</si>
  <si>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</si>
  <si>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</si>
  <si>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</si>
  <si>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</si>
  <si>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</si>
  <si>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</si>
  <si>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</si>
  <si>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</si>
  <si>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</si>
  <si>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</si>
  <si>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</si>
  <si>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</si>
  <si>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</si>
  <si>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</si>
  <si>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</si>
  <si>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</si>
  <si>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</si>
  <si>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</si>
  <si>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</si>
  <si>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</si>
  <si>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</si>
  <si>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</si>
  <si>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</si>
  <si>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</si>
  <si>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</si>
  <si>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</si>
  <si>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</si>
  <si>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</si>
  <si>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</si>
  <si>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</si>
  <si>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</si>
  <si>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</si>
  <si>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</si>
  <si>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</si>
  <si>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</si>
  <si>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</si>
  <si>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</si>
  <si>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</si>
  <si>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</si>
  <si>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</si>
  <si>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</si>
  <si>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</si>
  <si>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</si>
  <si>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</si>
  <si>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</si>
  <si>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</si>
  <si>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</si>
  <si>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</si>
  <si>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</si>
  <si>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</si>
  <si>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</si>
  <si>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</si>
  <si>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</si>
  <si>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</si>
  <si>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</si>
  <si>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</si>
  <si>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</si>
  <si>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</si>
  <si>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</si>
  <si>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</si>
  <si>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</si>
  <si>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</si>
  <si>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</si>
  <si>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</si>
  <si>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</si>
  <si>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</si>
  <si>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</si>
  <si>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</si>
  <si>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</si>
  <si>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</si>
  <si>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</si>
  <si>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</si>
  <si>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</si>
  <si>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</si>
  <si>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</si>
  <si>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</si>
  <si>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</si>
  <si>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</si>
  <si>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</si>
  <si>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</si>
  <si>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</si>
  <si>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</si>
  <si>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</si>
  <si>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</si>
  <si>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</si>
  <si>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</si>
  <si>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</si>
  <si>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</si>
  <si>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</si>
  <si>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</si>
  <si>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</si>
  <si>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</si>
  <si>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</si>
  <si>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</si>
  <si>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</si>
  <si>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</si>
  <si>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</si>
  <si>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</si>
  <si>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</si>
  <si>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</si>
  <si>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</si>
  <si>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</si>
  <si>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</si>
  <si>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</si>
  <si>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</si>
  <si>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</si>
  <si>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</si>
  <si>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</si>
  <si>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</si>
  <si>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</si>
  <si>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</si>
  <si>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</si>
  <si>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</si>
  <si>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</si>
  <si>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</si>
  <si>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</si>
  <si>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</si>
  <si>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</si>
  <si>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</si>
  <si>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</si>
  <si>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</si>
  <si>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</si>
  <si>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</si>
  <si>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</si>
  <si>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</si>
  <si>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</si>
  <si>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</si>
  <si>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</si>
  <si>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</si>
  <si>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</si>
  <si>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</si>
  <si>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</si>
  <si>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</si>
  <si>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</si>
  <si>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</si>
  <si>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</si>
  <si>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</si>
  <si>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</si>
  <si>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</si>
  <si>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</si>
  <si>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</si>
  <si>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</si>
  <si>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</si>
  <si>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</si>
  <si>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</si>
  <si>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</si>
  <si>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</si>
  <si>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</si>
  <si>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</si>
  <si>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</si>
  <si>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</si>
  <si>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</si>
  <si>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</si>
  <si>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</si>
  <si>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</si>
  <si>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</si>
  <si>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</si>
  <si>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</si>
  <si>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</si>
  <si>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</si>
  <si>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</si>
  <si>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</si>
  <si>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</si>
  <si>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</si>
  <si>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</si>
  <si>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</si>
  <si>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</si>
  <si>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</si>
  <si>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</si>
  <si>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</si>
  <si>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</si>
  <si>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</si>
  <si>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</si>
  <si>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</si>
  <si>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</si>
  <si>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</si>
  <si>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</si>
  <si>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</si>
  <si>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</si>
  <si>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</si>
  <si>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</si>
  <si>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</si>
  <si>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</si>
  <si>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</si>
  <si>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</si>
  <si>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</si>
  <si>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</si>
  <si>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</si>
  <si>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</si>
  <si>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</si>
  <si>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</si>
  <si>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</si>
  <si>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</si>
  <si>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</si>
  <si>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</si>
  <si>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</si>
  <si>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</si>
  <si>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</si>
  <si>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</si>
  <si>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</si>
  <si>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</si>
  <si>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</si>
  <si>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</si>
  <si>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</si>
  <si>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</si>
  <si>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</si>
  <si>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</si>
  <si>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</si>
  <si>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</si>
  <si>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</si>
  <si>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</si>
  <si>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</si>
  <si>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</si>
  <si>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</si>
  <si>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</si>
  <si>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</si>
  <si>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</si>
  <si>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</si>
  <si>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</si>
  <si>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</si>
  <si>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</si>
  <si>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</si>
  <si>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</si>
  <si>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</si>
  <si>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</si>
  <si>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</si>
  <si>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</si>
  <si>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</si>
  <si>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</si>
  <si>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</si>
  <si>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</si>
  <si>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</si>
  <si>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</si>
  <si>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</si>
  <si>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</si>
  <si>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</si>
  <si>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</si>
  <si>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</si>
  <si>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</si>
  <si>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</si>
  <si>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</si>
  <si>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</si>
  <si>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</si>
  <si>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</si>
  <si>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</si>
  <si>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</si>
  <si>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</si>
  <si>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</si>
  <si>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</si>
  <si>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</si>
  <si>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</si>
  <si>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</si>
  <si>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</si>
  <si>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</si>
  <si>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</si>
  <si>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</si>
  <si>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</si>
  <si>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</si>
  <si>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</si>
  <si>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</si>
  <si>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</si>
  <si>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</si>
  <si>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</si>
  <si>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</si>
  <si>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</si>
  <si>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</si>
  <si>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</si>
  <si>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</si>
  <si>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</si>
  <si>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</si>
  <si>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</si>
  <si>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</si>
  <si>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</si>
  <si>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</si>
  <si>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</si>
  <si>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</si>
  <si>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</si>
  <si>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</si>
  <si>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</si>
  <si>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</si>
  <si>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</si>
  <si>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</si>
  <si>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</si>
  <si>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</si>
  <si>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</si>
  <si>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</si>
  <si>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</si>
  <si>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</si>
  <si>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</si>
  <si>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</si>
  <si>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</si>
  <si>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</si>
  <si>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</si>
  <si>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</si>
  <si>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</si>
  <si>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</si>
  <si>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</si>
  <si>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</si>
  <si>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</si>
  <si>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</si>
  <si>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</si>
  <si>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</si>
  <si>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</si>
  <si>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</si>
  <si>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</si>
  <si>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</si>
  <si>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</si>
  <si>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</si>
  <si>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</si>
  <si>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</si>
  <si>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</si>
  <si>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</si>
  <si>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</si>
  <si>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</si>
  <si>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</si>
  <si>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</si>
  <si>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</si>
  <si>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</si>
  <si>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</si>
  <si>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</si>
  <si>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</si>
  <si>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</si>
  <si>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</si>
  <si>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</si>
  <si>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</si>
  <si>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</si>
  <si>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</si>
  <si>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</si>
  <si>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</si>
  <si>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</si>
  <si>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</si>
  <si>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</si>
  <si>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</si>
  <si>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</si>
  <si>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</si>
  <si>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</si>
  <si>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</si>
  <si>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</si>
  <si>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</si>
  <si>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</si>
  <si>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</si>
  <si>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</si>
  <si>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</si>
  <si>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</si>
  <si>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</si>
  <si>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</si>
  <si>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</si>
  <si>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</si>
  <si>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</si>
  <si>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</si>
  <si>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</si>
  <si>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</si>
  <si>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</si>
  <si>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</si>
  <si>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</si>
  <si>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</si>
  <si>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</si>
  <si>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</si>
  <si>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</si>
  <si>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</si>
  <si>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</si>
  <si>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</si>
  <si>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</si>
  <si>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</si>
  <si>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</si>
  <si>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</si>
  <si>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</si>
  <si>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</si>
  <si>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</si>
  <si>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</si>
  <si>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</si>
  <si>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</si>
  <si>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</si>
  <si>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</si>
  <si>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</si>
  <si>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</si>
  <si>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</si>
  <si>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</si>
  <si>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</si>
  <si>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</si>
  <si>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</si>
  <si>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</si>
  <si>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</si>
  <si>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</si>
  <si>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</si>
  <si>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</si>
  <si>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</si>
  <si>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</si>
  <si>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</si>
  <si>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</si>
  <si>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</si>
  <si>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</si>
  <si>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</si>
  <si>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</si>
  <si>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</si>
  <si>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</si>
  <si>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</si>
  <si>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</si>
  <si>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</si>
  <si>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</si>
  <si>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</si>
  <si>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</si>
  <si>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</si>
  <si>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</si>
  <si>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</si>
  <si>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</si>
  <si>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</si>
  <si>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</si>
  <si>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</si>
  <si>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</si>
  <si>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</si>
  <si>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</si>
  <si>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</si>
  <si>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</si>
  <si>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</si>
  <si>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</si>
  <si>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</si>
  <si>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</si>
  <si>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</si>
  <si>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</si>
  <si>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</si>
  <si>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</si>
  <si>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</si>
  <si>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</si>
  <si>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</si>
  <si>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</si>
  <si>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</si>
  <si>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</si>
  <si>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</si>
  <si>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</si>
  <si>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</si>
  <si>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</si>
  <si>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</si>
  <si>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</si>
  <si>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</si>
  <si>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</si>
  <si>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</si>
  <si>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</si>
  <si>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</si>
  <si>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</si>
  <si>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</si>
  <si>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</si>
  <si>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</si>
  <si>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</si>
  <si>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</si>
  <si>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</si>
  <si>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</si>
  <si>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</si>
  <si>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</si>
  <si>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</si>
  <si>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</si>
  <si>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</si>
  <si>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</si>
  <si>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</si>
  <si>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</si>
  <si>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</si>
  <si>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</si>
  <si>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</si>
  <si>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</si>
  <si>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</si>
  <si>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</si>
  <si>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</si>
  <si>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</si>
  <si>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</si>
  <si>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</si>
  <si>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</si>
  <si>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</si>
  <si>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</si>
  <si>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</si>
  <si>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</si>
  <si>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</si>
  <si>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</si>
  <si>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</si>
  <si>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</si>
  <si>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</si>
  <si>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</si>
  <si>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</si>
  <si>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</si>
  <si>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</si>
  <si>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</si>
  <si>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</si>
  <si>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</si>
  <si>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</si>
  <si>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</si>
  <si>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</si>
  <si>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</si>
  <si>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</si>
  <si>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</si>
  <si>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</si>
  <si>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</si>
  <si>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</si>
  <si>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</si>
  <si>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</si>
  <si>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</si>
  <si>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</si>
  <si>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</si>
  <si>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</si>
  <si>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</si>
  <si>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</si>
  <si>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</si>
  <si>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</si>
  <si>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</si>
  <si>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</si>
  <si>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</si>
  <si>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</si>
  <si>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</si>
  <si>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</si>
  <si>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</si>
  <si>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</si>
  <si>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</si>
  <si>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</si>
  <si>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</si>
  <si>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</si>
  <si>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</si>
  <si>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</si>
  <si>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</si>
  <si>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</si>
  <si>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</si>
  <si>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</si>
  <si>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</si>
  <si>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</si>
  <si>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</si>
  <si>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</si>
  <si>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</si>
  <si>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</si>
  <si>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</si>
  <si>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</si>
  <si>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</si>
  <si>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</si>
  <si>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</si>
  <si>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</si>
  <si>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</si>
  <si>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</si>
  <si>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</si>
  <si>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</si>
  <si>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</si>
  <si>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</si>
  <si>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</si>
  <si>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</si>
  <si>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</si>
  <si>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</si>
  <si>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</si>
  <si>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</si>
  <si>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</si>
  <si>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</si>
  <si>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</si>
  <si>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</si>
  <si>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</si>
  <si>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</si>
  <si>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</si>
  <si>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</si>
  <si>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</si>
  <si>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</si>
  <si>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</si>
  <si>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</si>
  <si>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</si>
  <si>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</si>
  <si>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</si>
  <si>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</si>
  <si>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</si>
  <si>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</si>
  <si>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</si>
  <si>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</si>
  <si>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</si>
  <si>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</si>
  <si>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</si>
  <si>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</si>
  <si>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</si>
  <si>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</si>
  <si>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</si>
  <si>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</si>
  <si>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</si>
  <si>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</si>
  <si>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</si>
  <si>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</si>
  <si>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</si>
  <si>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</si>
  <si>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</si>
  <si>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</si>
  <si>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</si>
  <si>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</si>
  <si>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</si>
  <si>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</si>
  <si>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</si>
  <si>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</si>
  <si>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</si>
  <si>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</si>
  <si>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</si>
  <si>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</si>
  <si>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</si>
  <si>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</si>
  <si>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</si>
  <si>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</si>
  <si>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</si>
  <si>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</si>
  <si>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</si>
  <si>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</si>
  <si>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</si>
  <si>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</si>
  <si>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</si>
  <si>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</si>
  <si>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</si>
  <si>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</si>
  <si>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</si>
  <si>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</si>
  <si>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</si>
  <si>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</si>
  <si>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</si>
  <si>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</si>
  <si>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</si>
  <si>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</si>
  <si>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</si>
  <si>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</si>
  <si>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</si>
  <si>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</si>
  <si>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</si>
  <si>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</si>
  <si>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</si>
  <si>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</si>
  <si>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</si>
  <si>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</si>
  <si>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</si>
  <si>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</si>
  <si>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</si>
  <si>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</si>
  <si>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</si>
  <si>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</si>
  <si>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</si>
  <si>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</si>
  <si>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</si>
  <si>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</si>
  <si>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</si>
  <si>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</si>
  <si>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</si>
  <si>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</si>
  <si>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</si>
  <si>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</si>
  <si>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</si>
  <si>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</si>
  <si>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</si>
  <si>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</si>
  <si>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</si>
  <si>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</si>
  <si>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</si>
  <si>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</si>
  <si>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</si>
  <si>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</si>
  <si>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</si>
  <si>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</si>
  <si>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</si>
  <si>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</si>
  <si>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</si>
  <si>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</si>
  <si>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</si>
  <si>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</si>
  <si>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</si>
  <si>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</si>
  <si>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</si>
  <si>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</si>
  <si>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</si>
  <si>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</si>
  <si>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</si>
  <si>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</si>
  <si>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</si>
  <si>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</si>
  <si>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</si>
  <si>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</si>
  <si>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</si>
  <si>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</si>
  <si>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</si>
  <si>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</si>
  <si>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</si>
  <si>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</si>
  <si>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</si>
  <si>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</si>
  <si>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</si>
  <si>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</si>
  <si>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</si>
  <si>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</si>
  <si>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</si>
  <si>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</si>
  <si>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</si>
  <si>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</si>
  <si>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</si>
  <si>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</si>
  <si>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</si>
  <si>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</si>
  <si>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</si>
  <si>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</si>
  <si>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</si>
  <si>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</si>
  <si>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</si>
  <si>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</si>
  <si>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</si>
  <si>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</si>
  <si>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</si>
  <si>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</si>
  <si>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</si>
  <si>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</si>
  <si>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</si>
  <si>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</si>
  <si>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</si>
  <si>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</si>
  <si>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</si>
  <si>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</si>
  <si>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</si>
  <si>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</si>
  <si>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</si>
  <si>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</si>
  <si>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</si>
  <si>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</si>
  <si>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</si>
  <si>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</si>
  <si>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</si>
  <si>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</si>
  <si>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</si>
  <si>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</si>
  <si>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</si>
  <si>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</si>
  <si>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</si>
  <si>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</si>
  <si>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</si>
  <si>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</si>
  <si>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</si>
  <si>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</si>
  <si>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</si>
  <si>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</si>
  <si>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</si>
  <si>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</si>
  <si>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</si>
  <si>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</si>
  <si>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</si>
  <si>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</si>
  <si>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</si>
  <si>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</si>
  <si>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</si>
  <si>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</si>
  <si>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</si>
  <si>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</si>
  <si>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</si>
  <si>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</si>
  <si>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</si>
  <si>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</si>
  <si>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</si>
  <si>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</si>
  <si>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</si>
  <si>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</si>
  <si>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</si>
  <si>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</si>
  <si>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</si>
  <si>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</si>
  <si>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</si>
  <si>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</si>
  <si>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</si>
  <si>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</si>
  <si>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</si>
  <si>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</si>
  <si>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</si>
  <si>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</si>
  <si>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</si>
  <si>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</si>
  <si>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</si>
  <si>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</si>
  <si>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</si>
  <si>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</si>
  <si>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</si>
  <si>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</si>
  <si>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</si>
  <si>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</si>
  <si>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</si>
  <si>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</si>
  <si>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</si>
  <si>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</si>
  <si>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</si>
  <si>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</si>
  <si>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</si>
  <si>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</si>
  <si>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</si>
  <si>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</si>
  <si>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</si>
  <si>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</si>
  <si>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</si>
  <si>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</si>
  <si>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</si>
  <si>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</si>
  <si>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</si>
  <si>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</si>
  <si>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</si>
  <si>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</si>
  <si>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</si>
  <si>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</si>
  <si>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</si>
  <si>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</si>
  <si>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</si>
  <si>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</si>
  <si>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</si>
  <si>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</si>
  <si>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</si>
  <si>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</si>
  <si>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</si>
  <si>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</si>
  <si>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</si>
  <si>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</si>
  <si>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</si>
  <si>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</si>
  <si>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</si>
  <si>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</si>
  <si>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</si>
  <si>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</si>
  <si>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</si>
  <si>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</si>
  <si>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</si>
  <si>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</si>
  <si>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</si>
  <si>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</si>
  <si>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</si>
  <si>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</si>
  <si>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</si>
  <si>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</si>
  <si>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</si>
  <si>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</si>
  <si>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</si>
  <si>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</si>
  <si>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</si>
  <si>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</si>
  <si>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</si>
  <si>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</si>
  <si>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</si>
  <si>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</si>
  <si>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</si>
  <si>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</si>
  <si>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</si>
  <si>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</si>
  <si>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</si>
  <si>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</si>
  <si>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</si>
  <si>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</si>
  <si>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</si>
  <si>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</si>
  <si>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</si>
  <si>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</si>
  <si>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</si>
  <si>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</si>
  <si>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</si>
  <si>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</si>
  <si>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</si>
  <si>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</si>
  <si>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</si>
  <si>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</si>
  <si>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</si>
  <si>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</si>
  <si>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</si>
  <si>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</si>
  <si>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</si>
  <si>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</si>
  <si>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</si>
  <si>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</si>
  <si>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</si>
  <si>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</si>
  <si>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</si>
  <si>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</si>
  <si>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</si>
  <si>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</si>
  <si>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</si>
  <si>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</si>
  <si>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</si>
  <si>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</si>
  <si>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</si>
  <si>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</si>
  <si>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</si>
  <si>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</si>
  <si>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</si>
  <si>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</si>
  <si>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</si>
  <si>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</si>
  <si>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</si>
  <si>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</si>
  <si>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</si>
  <si>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</si>
  <si>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</si>
  <si>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</si>
  <si>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</si>
  <si>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</si>
  <si>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</si>
  <si>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</si>
  <si>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</si>
  <si>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</si>
  <si>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</si>
  <si>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</si>
  <si>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</si>
  <si>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</si>
  <si>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</si>
  <si>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</si>
  <si>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</si>
  <si>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</si>
  <si>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</si>
  <si>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</si>
  <si>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</si>
  <si>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</si>
  <si>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</si>
  <si>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</si>
  <si>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</si>
  <si>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</si>
  <si>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</si>
  <si>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</si>
  <si>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</si>
  <si>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</si>
  <si>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</si>
  <si>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</si>
  <si>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</si>
  <si>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</si>
  <si>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</si>
  <si>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</si>
  <si>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</si>
  <si>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</si>
  <si>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</si>
  <si>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</si>
  <si>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</si>
  <si>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</si>
  <si>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</si>
  <si>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</si>
  <si>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</si>
  <si>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</si>
  <si>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</si>
  <si>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</si>
  <si>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</si>
  <si>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</si>
  <si>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</si>
  <si>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</si>
  <si>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</si>
  <si>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</si>
  <si>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</si>
  <si>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</si>
  <si>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</si>
  <si>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</si>
  <si>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</si>
  <si>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</si>
  <si>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</si>
  <si>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</si>
  <si>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</si>
  <si>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</si>
  <si>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</si>
  <si>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</si>
  <si>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</si>
  <si>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</si>
  <si>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</si>
  <si>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</si>
  <si>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</si>
  <si>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</si>
  <si>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</si>
  <si>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</si>
  <si>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</si>
  <si>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</si>
  <si>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</si>
  <si>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</si>
  <si>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</si>
  <si>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</si>
  <si>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</si>
  <si>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</si>
  <si>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</si>
  <si>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</si>
  <si>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</si>
  <si>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</si>
  <si>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</si>
  <si>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</si>
  <si>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</si>
  <si>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</si>
  <si>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</si>
  <si>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</si>
  <si>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</si>
  <si>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</si>
  <si>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</si>
  <si>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</si>
  <si>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</si>
  <si>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</si>
  <si>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</si>
  <si>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</si>
  <si>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</si>
  <si>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</si>
  <si>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</si>
  <si>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</si>
  <si>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</si>
  <si>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</si>
  <si>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</si>
  <si>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</si>
  <si>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</si>
  <si>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</si>
  <si>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</si>
  <si>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</si>
  <si>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</si>
  <si>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</si>
  <si>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</si>
  <si>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</si>
  <si>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</si>
  <si>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</si>
  <si>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</si>
  <si>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</si>
  <si>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</si>
  <si>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</si>
  <si>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</si>
  <si>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</si>
  <si>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</si>
  <si>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</si>
  <si>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</si>
  <si>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</si>
  <si>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</si>
  <si>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</si>
  <si>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</si>
  <si>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</si>
  <si>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</si>
  <si>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</si>
  <si>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</si>
  <si>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</si>
  <si>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</si>
  <si>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</si>
  <si>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</si>
  <si>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</si>
  <si>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</si>
  <si>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</si>
  <si>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</si>
  <si>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</si>
  <si>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</si>
  <si>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</si>
  <si>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</si>
  <si>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</si>
  <si>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</si>
  <si>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</si>
  <si>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</si>
  <si>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</si>
  <si>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</si>
  <si>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</si>
  <si>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</si>
  <si>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</si>
  <si>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</si>
  <si>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</si>
  <si>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</si>
  <si>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</si>
  <si>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</si>
  <si>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</si>
  <si>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</si>
  <si>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</si>
  <si>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</si>
  <si>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</si>
  <si>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</si>
  <si>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</si>
  <si>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</si>
  <si>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</si>
  <si>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</si>
  <si>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</si>
  <si>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</si>
  <si>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</si>
  <si>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</si>
  <si>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</si>
  <si>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</si>
  <si>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</si>
  <si>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</si>
  <si>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</si>
  <si>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</si>
  <si>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</si>
  <si>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</si>
  <si>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</si>
  <si>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</si>
  <si>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</si>
  <si>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</si>
  <si>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</si>
  <si>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</si>
  <si>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</si>
  <si>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</si>
  <si>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</si>
  <si>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</si>
  <si>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</si>
  <si>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</si>
  <si>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</si>
  <si>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</si>
  <si>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</si>
  <si>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</si>
  <si>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</si>
  <si>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</si>
  <si>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</si>
  <si>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</si>
  <si>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</si>
  <si>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</si>
  <si>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</si>
  <si>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</si>
  <si>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</si>
  <si>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</si>
  <si>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</si>
  <si>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</si>
  <si>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</si>
  <si>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</si>
  <si>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</si>
  <si>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</si>
  <si>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</si>
  <si>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</si>
  <si>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</si>
  <si>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</si>
  <si>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</si>
  <si>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</si>
  <si>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</si>
  <si>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</si>
  <si>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</si>
  <si>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</si>
  <si>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</si>
  <si>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</si>
  <si>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</si>
  <si>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</si>
  <si>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</si>
  <si>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</si>
  <si>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</si>
  <si>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</si>
  <si>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</si>
  <si>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</si>
  <si>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</si>
  <si>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</si>
  <si>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</si>
  <si>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</si>
  <si>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</si>
  <si>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</si>
  <si>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</si>
  <si>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</si>
  <si>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</si>
  <si>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</si>
  <si>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</si>
  <si>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</si>
  <si>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</si>
  <si>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</si>
  <si>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</si>
  <si>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</si>
  <si>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</si>
  <si>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</si>
  <si>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</si>
  <si>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</si>
  <si>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</si>
  <si>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</si>
  <si>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</si>
  <si>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</si>
  <si>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</si>
  <si>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</si>
  <si>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</si>
  <si>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</si>
  <si>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</si>
  <si>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</si>
  <si>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</si>
  <si>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</si>
  <si>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</si>
  <si>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</si>
  <si>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</si>
  <si>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</si>
  <si>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</si>
  <si>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</si>
  <si>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</si>
  <si>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</si>
  <si>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</si>
  <si>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</si>
  <si>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</si>
  <si>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</si>
  <si>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</si>
  <si>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</si>
  <si>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</si>
  <si>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</si>
  <si>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</si>
  <si>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</si>
  <si>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</si>
  <si>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</si>
  <si>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</si>
  <si>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</si>
  <si>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</si>
  <si>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</si>
  <si>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</si>
  <si>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</si>
  <si>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</si>
  <si>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</si>
  <si>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</si>
  <si>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</si>
  <si>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</si>
  <si>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</si>
  <si>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</si>
  <si>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</si>
  <si>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</si>
  <si>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</si>
  <si>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</si>
  <si>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</si>
  <si>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</si>
  <si>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</si>
  <si>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</si>
  <si>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</si>
  <si>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</si>
  <si>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</si>
  <si>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</si>
  <si>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</si>
  <si>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</si>
  <si>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</si>
  <si>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</si>
  <si>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</si>
  <si>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</si>
  <si>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</si>
  <si>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</si>
  <si>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</si>
  <si>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</si>
  <si>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</si>
  <si>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</si>
  <si>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</si>
  <si>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</si>
  <si>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</si>
  <si>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</si>
  <si>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</si>
  <si>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</si>
  <si>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</si>
  <si>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</si>
  <si>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</si>
  <si>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</si>
  <si>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</si>
  <si>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</si>
  <si>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</si>
  <si>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</si>
  <si>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</si>
  <si>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</si>
  <si>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</si>
  <si>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</si>
  <si>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</si>
  <si>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</si>
  <si>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</si>
  <si>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</si>
  <si>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</si>
  <si>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</si>
  <si>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</si>
  <si>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</si>
  <si>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</si>
  <si>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</si>
  <si>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</si>
  <si>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</si>
  <si>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</si>
  <si>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</si>
  <si>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</si>
  <si>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</si>
  <si>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</si>
  <si>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</si>
  <si>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</si>
  <si>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</si>
  <si>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</si>
  <si>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</si>
  <si>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</si>
  <si>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</si>
  <si>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</si>
  <si>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</si>
  <si>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</si>
  <si>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</si>
  <si>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</si>
  <si>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</si>
  <si>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</si>
  <si>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</si>
  <si>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</si>
  <si>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</si>
  <si>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</si>
  <si>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</si>
  <si>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</si>
  <si>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</si>
  <si>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</si>
  <si>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</si>
  <si>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</si>
  <si>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</si>
  <si>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</si>
  <si>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</si>
  <si>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</si>
  <si>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</si>
  <si>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</si>
  <si>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</si>
  <si>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</si>
  <si>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</si>
  <si>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</si>
  <si>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</si>
  <si>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</si>
  <si>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</si>
  <si>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</si>
  <si>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</si>
  <si>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</si>
  <si>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</si>
  <si>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</si>
  <si>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</si>
  <si>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</si>
  <si>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</si>
  <si>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</si>
  <si>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</si>
  <si>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</si>
  <si>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</si>
  <si>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</si>
  <si>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</si>
  <si>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</si>
  <si>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</si>
  <si>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</si>
  <si>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</si>
  <si>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</si>
  <si>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</si>
  <si>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</si>
  <si>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</si>
  <si>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</si>
  <si>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</si>
  <si>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</si>
  <si>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</si>
  <si>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</si>
  <si>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</si>
  <si>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</si>
  <si>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</si>
  <si>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</si>
  <si>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</si>
  <si>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</si>
  <si>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</si>
  <si>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</si>
  <si>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</si>
  <si>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</si>
  <si>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</si>
  <si>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</si>
  <si>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</si>
  <si>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</si>
  <si>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</si>
  <si>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</si>
  <si>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</si>
  <si>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</si>
  <si>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</si>
  <si>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</si>
  <si>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</si>
  <si>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</si>
  <si>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</si>
  <si>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</si>
  <si>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</si>
  <si>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</si>
  <si>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</si>
  <si>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</si>
  <si>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</si>
  <si>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</si>
  <si>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</si>
  <si>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</si>
  <si>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</si>
  <si>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</si>
  <si>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</si>
  <si>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</si>
  <si>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</si>
  <si>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</si>
  <si>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</si>
  <si>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</si>
  <si>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</si>
  <si>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</si>
  <si>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</si>
  <si>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</si>
  <si>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</si>
  <si>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</si>
  <si>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</si>
  <si>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</si>
  <si>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</si>
  <si>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</si>
  <si>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</si>
  <si>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</si>
  <si>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</si>
  <si>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</si>
  <si>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</si>
  <si>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</si>
  <si>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</si>
  <si>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</si>
  <si>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</si>
  <si>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</si>
  <si>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</si>
  <si>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</si>
  <si>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</si>
  <si>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</si>
  <si>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</si>
  <si>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</si>
  <si>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</si>
  <si>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</si>
  <si>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</si>
  <si>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</si>
  <si>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</si>
  <si>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</si>
  <si>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</si>
  <si>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</si>
  <si>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</si>
  <si>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</si>
  <si>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</si>
  <si>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</si>
  <si>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</si>
  <si>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</si>
  <si>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</si>
  <si>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</si>
  <si>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</si>
  <si>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</si>
  <si>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</si>
  <si>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</si>
  <si>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</si>
  <si>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</si>
  <si>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</si>
  <si>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</si>
  <si>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</si>
  <si>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</si>
  <si>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</si>
  <si>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</si>
  <si>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</si>
  <si>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</si>
  <si>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</si>
  <si>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</si>
  <si>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</si>
  <si>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</si>
  <si>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</si>
  <si>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</si>
  <si>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</si>
  <si>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</si>
  <si>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</si>
  <si>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</si>
  <si>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</si>
  <si>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</si>
  <si>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</si>
  <si>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</si>
  <si>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</si>
  <si>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</si>
  <si>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</si>
  <si>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</si>
  <si>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</si>
  <si>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</si>
  <si>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</si>
  <si>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</si>
  <si>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</si>
  <si>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</si>
  <si>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</si>
  <si>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</si>
  <si>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</si>
  <si>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</si>
  <si>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</si>
  <si>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</si>
  <si>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</si>
  <si>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</si>
  <si>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</si>
  <si>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</si>
  <si>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</si>
  <si>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</si>
  <si>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</si>
  <si>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</si>
  <si>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</si>
  <si>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</si>
  <si>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</si>
  <si>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</si>
  <si>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</si>
  <si>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</si>
  <si>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</si>
  <si>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</si>
  <si>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</si>
  <si>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</si>
  <si>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</si>
  <si>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</si>
  <si>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</si>
  <si>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</si>
  <si>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</si>
  <si>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</si>
  <si>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</si>
  <si>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</si>
  <si>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</si>
  <si>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</si>
  <si>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</si>
  <si>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</si>
  <si>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</si>
  <si>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</si>
  <si>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</si>
  <si>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</si>
  <si>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</si>
  <si>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</si>
  <si>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</si>
  <si>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</si>
  <si>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</si>
  <si>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</si>
  <si>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</si>
  <si>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</si>
  <si>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</si>
  <si>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</si>
  <si>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</si>
  <si>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</si>
  <si>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</si>
  <si>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</si>
  <si>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</si>
  <si>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</si>
  <si>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</si>
  <si>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</si>
  <si>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</si>
  <si>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</si>
  <si>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</si>
  <si>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</si>
  <si>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</si>
  <si>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</si>
  <si>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</si>
  <si>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</si>
  <si>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</si>
  <si>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</si>
  <si>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</si>
  <si>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</si>
  <si>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</si>
  <si>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</si>
  <si>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</si>
  <si>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</si>
  <si>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</si>
  <si>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</si>
  <si>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</si>
  <si>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</si>
  <si>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</si>
  <si>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</si>
  <si>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</si>
  <si>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</si>
  <si>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</si>
  <si>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</si>
  <si>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</si>
  <si>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</si>
  <si>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</si>
  <si>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</si>
  <si>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</si>
  <si>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</si>
  <si>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</si>
  <si>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</si>
  <si>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</si>
  <si>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</si>
  <si>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</si>
  <si>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</si>
  <si>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</si>
  <si>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</si>
  <si>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</si>
  <si>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</si>
  <si>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</si>
  <si>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</si>
  <si>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</si>
  <si>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</si>
  <si>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</si>
  <si>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</si>
  <si>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</si>
  <si>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</si>
  <si>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</si>
  <si>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</si>
  <si>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</si>
  <si>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</si>
  <si>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</si>
  <si>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</si>
  <si>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</si>
  <si>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</si>
  <si>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</si>
  <si>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</si>
  <si>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</si>
  <si>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</si>
  <si>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</si>
  <si>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</si>
  <si>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</si>
  <si>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</si>
  <si>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</si>
  <si>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</si>
  <si>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</si>
  <si>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</si>
  <si>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</si>
  <si>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</si>
  <si>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</si>
  <si>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</si>
  <si>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</si>
  <si>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</si>
  <si>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</si>
  <si>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</si>
  <si>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</si>
  <si>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</si>
  <si>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</si>
  <si>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</si>
  <si>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</si>
  <si>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</si>
  <si>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</si>
  <si>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</si>
  <si>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</si>
  <si>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</si>
  <si>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</si>
  <si>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</si>
  <si>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</si>
  <si>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</si>
  <si>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</si>
  <si>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</si>
  <si>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</si>
  <si>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</si>
  <si>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</si>
  <si>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</si>
  <si>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</si>
  <si>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</si>
  <si>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</si>
  <si>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</si>
  <si>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</si>
  <si>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</si>
  <si>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</si>
  <si>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</si>
  <si>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</si>
  <si>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</si>
  <si>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</si>
  <si>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</si>
  <si>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</si>
  <si>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</si>
  <si>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</si>
  <si>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</si>
  <si>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</si>
  <si>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</si>
  <si>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</si>
  <si>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</si>
  <si>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</si>
  <si>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</si>
  <si>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</si>
  <si>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</si>
  <si>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</si>
  <si>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</si>
  <si>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</si>
  <si>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</si>
  <si>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</si>
  <si>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</si>
  <si>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</si>
  <si>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</si>
  <si>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</si>
  <si>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</si>
  <si>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</si>
  <si>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</si>
  <si>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</si>
  <si>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</si>
  <si>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</si>
  <si>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</si>
  <si>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</si>
  <si>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</si>
  <si>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</si>
  <si>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</si>
  <si>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</si>
  <si>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</si>
  <si>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</si>
  <si>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</si>
  <si>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</si>
  <si>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</si>
  <si>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</si>
  <si>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</si>
  <si>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</si>
  <si>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</si>
  <si>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</si>
  <si>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</si>
  <si>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</si>
  <si>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</si>
  <si>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</si>
  <si>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</si>
  <si>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</si>
  <si>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</si>
  <si>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</si>
  <si>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</si>
  <si>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</si>
  <si>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</si>
  <si>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</si>
  <si>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</si>
  <si>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</si>
  <si>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</si>
  <si>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</si>
  <si>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</si>
  <si>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</si>
  <si>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</si>
  <si>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</si>
  <si>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</si>
  <si>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</si>
  <si>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</si>
  <si>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</si>
  <si>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</si>
  <si>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</si>
  <si>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</si>
  <si>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</si>
  <si>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</si>
  <si>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</si>
  <si>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</si>
  <si>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</si>
  <si>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</si>
  <si>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</si>
  <si>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</si>
  <si>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</si>
  <si>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</si>
  <si>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</si>
  <si>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</si>
  <si>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</si>
  <si>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</si>
  <si>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</si>
  <si>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</si>
  <si>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</si>
  <si>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</si>
  <si>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</si>
  <si>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</si>
  <si>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</si>
  <si>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</si>
  <si>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</si>
  <si>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</si>
  <si>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</si>
  <si>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</si>
  <si>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</si>
  <si>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</si>
  <si>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</si>
  <si>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</si>
  <si>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</si>
  <si>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</si>
  <si>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</si>
  <si>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</si>
  <si>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</si>
  <si>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</si>
  <si>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</si>
  <si>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</si>
  <si>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</si>
  <si>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</si>
  <si>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</si>
  <si>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</si>
  <si>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</si>
  <si>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</si>
  <si>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</si>
  <si>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</si>
  <si>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</si>
  <si>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</si>
  <si>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</si>
  <si>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</si>
  <si>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</si>
  <si>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</si>
  <si>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</si>
  <si>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</si>
  <si>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</si>
  <si>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</si>
  <si>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</si>
  <si>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</si>
  <si>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</si>
  <si>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</si>
  <si>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</si>
  <si>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</si>
  <si>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</si>
  <si>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</si>
  <si>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</si>
  <si>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</si>
  <si>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</si>
  <si>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</si>
  <si>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</si>
  <si>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</si>
  <si>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</si>
  <si>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</si>
  <si>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</si>
  <si>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</si>
  <si>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</si>
  <si>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</si>
  <si>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</si>
  <si>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</si>
  <si>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</si>
  <si>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</si>
  <si>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</si>
  <si>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</si>
  <si>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</si>
  <si>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</si>
  <si>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</si>
  <si>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</si>
  <si>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</si>
  <si>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</si>
  <si>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</si>
  <si>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</si>
  <si>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</si>
  <si>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</si>
  <si>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</si>
  <si>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</si>
  <si>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</si>
  <si>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</si>
  <si>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</si>
  <si>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</si>
  <si>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</si>
  <si>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</si>
  <si>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</si>
  <si>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</si>
  <si>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</si>
  <si>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</si>
  <si>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</si>
  <si>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</si>
  <si>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</si>
  <si>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</si>
  <si>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</si>
  <si>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</si>
  <si>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</si>
  <si>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</si>
  <si>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</si>
  <si>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</si>
  <si>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</si>
  <si>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</si>
  <si>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</si>
  <si>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</si>
  <si>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</si>
  <si>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</si>
  <si>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</si>
  <si>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</si>
  <si>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</si>
  <si>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</si>
  <si>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</si>
  <si>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</si>
  <si>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</si>
  <si>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</si>
  <si>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</si>
  <si>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</si>
  <si>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</si>
  <si>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</si>
  <si>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</si>
  <si>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</si>
  <si>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</si>
  <si>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</si>
  <si>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</si>
  <si>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</si>
  <si>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</si>
  <si>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</si>
  <si>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</si>
  <si>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</si>
  <si>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</si>
  <si>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</si>
  <si>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</si>
  <si>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</si>
  <si>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</si>
  <si>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</si>
  <si>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</si>
  <si>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</si>
  <si>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</si>
  <si>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</si>
  <si>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</si>
  <si>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</si>
  <si>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</si>
  <si>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</si>
  <si>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</si>
  <si>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</si>
  <si>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</si>
  <si>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</si>
  <si>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</si>
  <si>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</si>
  <si>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</si>
  <si>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</si>
  <si>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</si>
  <si>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</si>
  <si>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</si>
  <si>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</si>
  <si>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</si>
  <si>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</si>
  <si>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</si>
  <si>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</si>
  <si>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</si>
  <si>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</si>
  <si>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</si>
  <si>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</si>
  <si>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</si>
  <si>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</si>
  <si>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</si>
  <si>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</si>
  <si>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</si>
  <si>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</si>
  <si>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</si>
  <si>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</si>
  <si>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</si>
  <si>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</si>
  <si>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</si>
  <si>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</si>
  <si>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</si>
  <si>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</si>
  <si>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</si>
  <si>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</si>
  <si>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</si>
  <si>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</si>
  <si>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</si>
  <si>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</si>
  <si>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</si>
  <si>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</si>
  <si>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</si>
  <si>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</si>
  <si>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</si>
  <si>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</si>
  <si>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</si>
  <si>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</si>
  <si>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</si>
  <si>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</si>
  <si>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</si>
  <si>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</si>
  <si>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</si>
  <si>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</si>
  <si>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</si>
  <si>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</si>
  <si>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</si>
  <si>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</si>
  <si>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</si>
  <si>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</si>
  <si>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</si>
  <si>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</si>
  <si>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</si>
  <si>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</si>
  <si>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</si>
  <si>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</si>
  <si>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</si>
  <si>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</si>
  <si>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</si>
  <si>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</si>
  <si>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</si>
  <si>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</si>
  <si>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</si>
  <si>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</si>
  <si>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</si>
  <si>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</si>
  <si>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</si>
  <si>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</si>
  <si>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</si>
  <si>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</si>
  <si>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</si>
  <si>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</si>
  <si>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</si>
  <si>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</si>
  <si>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</si>
  <si>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</si>
  <si>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</si>
  <si>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</si>
  <si>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</si>
  <si>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</si>
  <si>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</si>
  <si>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</si>
  <si>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</si>
  <si>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</si>
  <si>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</si>
  <si>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</si>
  <si>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</si>
  <si>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</si>
  <si>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</si>
  <si>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</si>
  <si>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</si>
  <si>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</si>
  <si>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</si>
  <si>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</si>
  <si>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</si>
  <si>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</si>
  <si>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</si>
  <si>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</si>
  <si>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</si>
  <si>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</si>
  <si>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</si>
  <si>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</si>
  <si>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</si>
  <si>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</si>
  <si>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</si>
  <si>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</si>
  <si>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</si>
  <si>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</si>
  <si>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</si>
  <si>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</si>
  <si>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</si>
  <si>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</si>
  <si>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</si>
  <si>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</si>
  <si>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</si>
  <si>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</si>
  <si>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</si>
  <si>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</si>
  <si>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</si>
  <si>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</si>
  <si>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</si>
  <si>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</si>
  <si>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</si>
  <si>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</si>
  <si>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</si>
  <si>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</si>
  <si>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</si>
  <si>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</si>
  <si>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</si>
  <si>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</si>
  <si>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</si>
  <si>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</si>
  <si>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</si>
  <si>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</si>
  <si>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</si>
  <si>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</si>
  <si>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</si>
  <si>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</si>
  <si>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</si>
  <si>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</si>
  <si>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</si>
  <si>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</si>
  <si>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</si>
  <si>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</si>
  <si>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</si>
  <si>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</si>
  <si>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</si>
  <si>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</si>
  <si>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</si>
  <si>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</si>
  <si>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</si>
  <si>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</si>
  <si>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</si>
  <si>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</si>
  <si>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</si>
  <si>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</si>
  <si>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</si>
  <si>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</si>
  <si>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</si>
  <si>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</si>
  <si>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</si>
  <si>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</si>
  <si>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</si>
  <si>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</si>
  <si>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</si>
  <si>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</si>
  <si>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</si>
  <si>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</si>
  <si>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</si>
  <si>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</si>
  <si>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</si>
  <si>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</si>
  <si>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</si>
  <si>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</si>
  <si>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</si>
  <si>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</si>
  <si>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</si>
  <si>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</si>
  <si>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</si>
  <si>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</si>
  <si>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</si>
  <si>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</si>
  <si>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</si>
  <si>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</si>
  <si>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</si>
  <si>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</si>
  <si>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</si>
  <si>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</si>
  <si>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</si>
  <si>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</si>
  <si>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</si>
  <si>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</si>
  <si>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</si>
  <si>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</si>
  <si>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</si>
  <si>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</si>
  <si>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</si>
  <si>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</si>
  <si>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</si>
  <si>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</si>
  <si>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</si>
  <si>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</si>
  <si>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</si>
  <si>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</si>
  <si>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</si>
  <si>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</si>
  <si>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</si>
  <si>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</si>
  <si>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</si>
  <si>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</si>
  <si>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</si>
  <si>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</si>
  <si>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</si>
  <si>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</si>
  <si>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</si>
  <si>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</si>
  <si>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</si>
  <si>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</si>
  <si>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</si>
  <si>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</si>
  <si>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</si>
  <si>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</si>
  <si>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</si>
  <si>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</si>
  <si>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</si>
  <si>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</si>
  <si>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</si>
  <si>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</si>
  <si>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</si>
  <si>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</si>
  <si>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</si>
  <si>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</si>
  <si>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</si>
  <si>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</si>
  <si>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</si>
  <si>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</si>
  <si>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</si>
  <si>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</si>
  <si>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</si>
  <si>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</si>
  <si>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</si>
  <si>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</si>
  <si>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</si>
  <si>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</si>
  <si>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</si>
  <si>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</si>
  <si>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</si>
  <si>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</si>
  <si>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</si>
  <si>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</si>
  <si>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</si>
  <si>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</si>
  <si>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</si>
  <si>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</si>
  <si>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</si>
  <si>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</si>
  <si>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</si>
  <si>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</si>
  <si>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</si>
  <si>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</si>
  <si>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</si>
  <si>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</si>
  <si>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</si>
  <si>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</si>
  <si>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</si>
  <si>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</si>
  <si>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</si>
  <si>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</si>
  <si>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</si>
  <si>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</si>
  <si>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</si>
  <si>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</si>
  <si>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</si>
  <si>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</si>
  <si>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</si>
  <si>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</si>
  <si>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</si>
  <si>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</si>
  <si>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</si>
  <si>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</si>
  <si>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</si>
  <si>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</si>
  <si>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</si>
  <si>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</si>
  <si>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</si>
  <si>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</si>
  <si>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</si>
  <si>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</si>
  <si>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</si>
  <si>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</si>
  <si>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</si>
  <si>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</si>
  <si>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</si>
  <si>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</si>
  <si>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</si>
  <si>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</si>
  <si>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</si>
  <si>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</si>
  <si>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</si>
  <si>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</si>
  <si>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</si>
  <si>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</si>
  <si>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</si>
  <si>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</si>
  <si>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</si>
  <si>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</si>
  <si>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</si>
  <si>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</si>
  <si>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</si>
  <si>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</si>
  <si>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</si>
  <si>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</si>
  <si>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</si>
  <si>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</si>
  <si>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</si>
  <si>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</si>
  <si>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</si>
  <si>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</si>
  <si>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</si>
  <si>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</si>
  <si>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</si>
  <si>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</si>
  <si>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</si>
  <si>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</si>
  <si>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</si>
  <si>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</si>
  <si>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</si>
  <si>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</si>
  <si>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</si>
  <si>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</si>
  <si>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</si>
  <si>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</si>
  <si>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</si>
  <si>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</si>
  <si>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</si>
  <si>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</si>
  <si>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</si>
  <si>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</si>
  <si>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</si>
  <si>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</si>
  <si>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</si>
  <si>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</si>
  <si>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</si>
  <si>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</si>
  <si>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</si>
  <si>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</si>
  <si>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</si>
  <si>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</si>
  <si>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</si>
  <si>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</si>
  <si>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</si>
  <si>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</si>
  <si>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</si>
  <si>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</si>
  <si>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</si>
  <si>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</si>
  <si>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</si>
  <si>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</si>
  <si>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</si>
  <si>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</si>
  <si>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</si>
  <si>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</si>
  <si>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</si>
  <si>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</si>
  <si>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</si>
  <si>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</si>
  <si>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</si>
  <si>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</si>
  <si>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</si>
  <si>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</si>
  <si>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</si>
  <si>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</si>
  <si>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</si>
  <si>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</si>
  <si>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</si>
  <si>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</si>
  <si>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</si>
  <si>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</si>
  <si>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</si>
  <si>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</si>
  <si>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</si>
  <si>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</si>
  <si>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</si>
  <si>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</si>
  <si>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</si>
  <si>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</si>
  <si>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</si>
  <si>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</si>
  <si>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</si>
  <si>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</si>
  <si>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</si>
  <si>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</si>
  <si>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</si>
  <si>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</si>
  <si>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</si>
  <si>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</si>
  <si>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</si>
  <si>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</si>
  <si>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</si>
  <si>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</si>
  <si>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</si>
  <si>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</si>
  <si>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</si>
  <si>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</si>
  <si>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</si>
  <si>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</si>
  <si>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</si>
  <si>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</si>
  <si>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</si>
  <si>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</si>
  <si>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</si>
  <si>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</si>
  <si>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</si>
  <si>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</si>
  <si>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</si>
  <si>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</si>
  <si>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</si>
  <si>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</si>
  <si>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</si>
  <si>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</si>
  <si>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</si>
  <si>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</si>
  <si>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</si>
  <si>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</si>
  <si>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</si>
  <si>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</si>
  <si>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</si>
  <si>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</si>
  <si>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</si>
  <si>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</si>
  <si>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</si>
  <si>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</si>
  <si>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</si>
  <si>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</si>
  <si>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</si>
  <si>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</si>
  <si>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</si>
  <si>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</si>
  <si>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</si>
  <si>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</si>
  <si>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</si>
  <si>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</si>
  <si>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</si>
  <si>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</si>
  <si>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</si>
  <si>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</si>
  <si>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</si>
  <si>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</si>
  <si>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</si>
  <si>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</si>
  <si>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</si>
  <si>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</si>
  <si>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</si>
  <si>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</si>
  <si>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</si>
  <si>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</si>
  <si>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</si>
  <si>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</si>
  <si>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</si>
  <si>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</si>
  <si>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</si>
  <si>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</si>
  <si>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</si>
  <si>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</si>
  <si>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</si>
  <si>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</si>
  <si>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</si>
  <si>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</si>
  <si>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</si>
  <si>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</si>
  <si>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</si>
  <si>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</si>
  <si>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</si>
  <si>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</si>
  <si>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</si>
  <si>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</si>
  <si>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</si>
  <si>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</si>
  <si>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</si>
  <si>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</si>
  <si>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</si>
  <si>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</si>
  <si>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</si>
  <si>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</si>
  <si>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</si>
  <si>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</si>
  <si>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</si>
  <si>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</si>
  <si>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</si>
  <si>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</si>
  <si>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</si>
  <si>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</si>
  <si>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</si>
  <si>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</si>
  <si>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</si>
  <si>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</si>
  <si>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</si>
  <si>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</si>
  <si>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</si>
  <si>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</si>
  <si>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</si>
  <si>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</si>
  <si>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</si>
  <si>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</si>
  <si>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</si>
  <si>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</si>
  <si>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</si>
  <si>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</si>
  <si>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</si>
  <si>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</si>
  <si>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</si>
  <si>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</si>
  <si>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</si>
  <si>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</si>
  <si>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</si>
  <si>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</si>
  <si>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</si>
  <si>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</si>
  <si>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</si>
  <si>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</si>
  <si>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</si>
  <si>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</si>
  <si>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</si>
  <si>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</si>
  <si>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</si>
  <si>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</si>
  <si>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</si>
  <si>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</si>
  <si>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</si>
  <si>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</si>
  <si>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</si>
  <si>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</si>
  <si>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</si>
  <si>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</si>
  <si>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</si>
  <si>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</si>
  <si>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</si>
  <si>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</si>
  <si>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</si>
  <si>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</si>
  <si>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</si>
  <si>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</si>
  <si>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</si>
  <si>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</si>
  <si>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</si>
  <si>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</si>
  <si>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</si>
  <si>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</si>
  <si>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</si>
  <si>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</si>
  <si>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</si>
  <si>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</si>
  <si>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</si>
  <si>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</si>
  <si>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</si>
  <si>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</si>
  <si>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</si>
  <si>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</si>
  <si>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</si>
  <si>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</si>
  <si>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</si>
  <si>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</si>
  <si>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</si>
  <si>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</si>
  <si>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</si>
  <si>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</si>
  <si>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</si>
  <si>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</si>
  <si>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</si>
  <si>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</si>
  <si>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</si>
  <si>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</si>
  <si>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</si>
  <si>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</si>
  <si>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</si>
  <si>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</si>
  <si>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</si>
  <si>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</si>
  <si>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</si>
  <si>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</si>
  <si>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</si>
  <si>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</si>
  <si>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</si>
  <si>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</si>
  <si>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</si>
  <si>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</si>
  <si>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</si>
  <si>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</si>
  <si>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</si>
  <si>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</si>
  <si>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</si>
  <si>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</si>
  <si>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</si>
  <si>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</si>
  <si>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</si>
  <si>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</si>
  <si>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</si>
  <si>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</si>
  <si>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</si>
  <si>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</si>
  <si>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</si>
  <si>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</si>
  <si>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</si>
  <si>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</si>
  <si>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</si>
  <si>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</si>
  <si>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</si>
  <si>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</si>
  <si>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</si>
  <si>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</si>
  <si>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</si>
  <si>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</si>
  <si>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</si>
  <si>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</si>
  <si>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</si>
  <si>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</si>
  <si>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</si>
  <si>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</si>
  <si>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</si>
  <si>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</si>
  <si>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</si>
  <si>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</si>
  <si>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</si>
  <si>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</si>
  <si>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</si>
  <si>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</si>
  <si>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</si>
  <si>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</si>
  <si>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</si>
  <si>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</si>
  <si>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</si>
  <si>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</si>
  <si>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</si>
  <si>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</si>
  <si>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</si>
  <si>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</si>
  <si>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</si>
  <si>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</si>
  <si>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</si>
  <si>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</si>
  <si>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</si>
  <si>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</si>
  <si>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</si>
  <si>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</si>
  <si>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</si>
  <si>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</si>
  <si>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</si>
  <si>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</si>
  <si>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</si>
  <si>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</si>
  <si>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</si>
  <si>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</si>
  <si>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</si>
  <si>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</si>
  <si>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</si>
  <si>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</si>
  <si>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</si>
  <si>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</si>
  <si>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</si>
  <si>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</si>
  <si>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</si>
  <si>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</si>
  <si>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</si>
  <si>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</si>
  <si>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</si>
  <si>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</si>
  <si>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</si>
  <si>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</si>
  <si>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</si>
  <si>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</si>
  <si>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</si>
  <si>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</si>
  <si>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</si>
  <si>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</si>
  <si>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</si>
  <si>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</si>
  <si>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</si>
  <si>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</si>
  <si>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</si>
  <si>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</si>
  <si>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</si>
  <si>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</si>
  <si>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</si>
  <si>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</si>
  <si>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</si>
  <si>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</si>
  <si>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</si>
  <si>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</si>
  <si>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</si>
  <si>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</si>
  <si>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</si>
  <si>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</si>
  <si>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</si>
  <si>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</si>
  <si>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</si>
  <si>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</si>
  <si>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</si>
  <si>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</si>
  <si>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</si>
  <si>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</si>
  <si>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</si>
  <si>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</si>
  <si>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</si>
  <si>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</si>
  <si>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</si>
  <si>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</si>
  <si>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</si>
  <si>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</si>
  <si>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</si>
  <si>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</si>
  <si>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</si>
  <si>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</si>
  <si>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</si>
  <si>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</si>
  <si>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</si>
  <si>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</si>
  <si>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</si>
  <si>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</si>
  <si>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</si>
  <si>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</si>
  <si>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</si>
  <si>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</si>
  <si>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</si>
  <si>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</si>
  <si>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</si>
  <si>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</si>
  <si>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</si>
  <si>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</si>
  <si>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</si>
  <si>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</si>
  <si>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</si>
  <si>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</si>
  <si>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</si>
  <si>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</si>
  <si>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</si>
  <si>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</si>
  <si>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</si>
  <si>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</si>
  <si>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</si>
  <si>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</si>
  <si>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</si>
  <si>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</si>
  <si>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</si>
  <si>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</si>
  <si>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</si>
  <si>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</si>
  <si>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</si>
  <si>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</si>
  <si>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</si>
  <si>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</si>
  <si>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</si>
  <si>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</si>
  <si>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</si>
  <si>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</si>
  <si>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</si>
  <si>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</si>
  <si>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</si>
  <si>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</si>
  <si>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</si>
  <si>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</si>
  <si>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</si>
  <si>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</si>
  <si>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</si>
  <si>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</si>
  <si>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</si>
  <si>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</si>
  <si>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</si>
  <si>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</si>
  <si>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</si>
  <si>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</si>
  <si>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</si>
  <si>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</si>
  <si>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</si>
  <si>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</si>
  <si>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</si>
  <si>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</si>
  <si>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</si>
  <si>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</si>
  <si>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</si>
  <si>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</si>
  <si>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</si>
  <si>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</si>
  <si>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</si>
  <si>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</si>
  <si>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</si>
  <si>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</si>
  <si>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</si>
  <si>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</si>
  <si>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</si>
  <si>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</si>
  <si>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</si>
  <si>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</si>
  <si>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</si>
  <si>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</si>
  <si>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</si>
  <si>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</si>
  <si>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</si>
  <si>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</si>
  <si>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</si>
  <si>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</si>
  <si>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</si>
  <si>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</si>
  <si>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</si>
  <si>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</si>
  <si>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</si>
  <si>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</si>
  <si>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</si>
  <si>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</si>
  <si>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</si>
  <si>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</si>
  <si>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</si>
  <si>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</si>
  <si>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</si>
  <si>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</si>
  <si>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</si>
  <si>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</si>
  <si>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</si>
  <si>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</si>
  <si>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</si>
  <si>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</si>
  <si>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</si>
  <si>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</si>
  <si>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</si>
  <si>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</si>
  <si>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</si>
  <si>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</si>
  <si>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</si>
  <si>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</si>
  <si>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</si>
  <si>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</si>
  <si>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</si>
  <si>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</si>
  <si>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</si>
  <si>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</si>
  <si>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</si>
  <si>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</si>
  <si>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</si>
  <si>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</si>
  <si>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</si>
  <si>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</si>
  <si>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</si>
  <si>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</si>
  <si>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</si>
  <si>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</si>
  <si>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</si>
  <si>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</si>
  <si>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</si>
  <si>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</si>
  <si>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</si>
  <si>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</si>
  <si>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</si>
  <si>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</si>
  <si>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</si>
  <si>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</si>
  <si>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</si>
  <si>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</si>
  <si>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</si>
  <si>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</si>
  <si>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</si>
  <si>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</si>
  <si>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</si>
  <si>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</si>
  <si>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</si>
  <si>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</si>
  <si>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</si>
  <si>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</si>
  <si>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</si>
  <si>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</si>
  <si>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</si>
  <si>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</si>
  <si>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</si>
  <si>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</si>
  <si>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</si>
  <si>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</si>
  <si>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</si>
  <si>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</si>
  <si>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</si>
  <si>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</si>
  <si>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</si>
  <si>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</si>
  <si>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</si>
  <si>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</si>
  <si>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</si>
  <si>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</si>
  <si>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</si>
  <si>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</si>
  <si>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</si>
  <si>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</si>
  <si>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</si>
  <si>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</si>
  <si>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</si>
  <si>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</si>
  <si>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</si>
  <si>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</si>
  <si>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</si>
  <si>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</si>
  <si>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</si>
  <si>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</si>
  <si>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</si>
  <si>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</si>
  <si>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</si>
  <si>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</si>
  <si>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</si>
  <si>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</si>
  <si>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</si>
  <si>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</si>
  <si>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</si>
  <si>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</si>
  <si>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</si>
  <si>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</si>
  <si>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</si>
  <si>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</si>
  <si>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</si>
  <si>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</si>
  <si>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</si>
  <si>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</si>
  <si>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</si>
  <si>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</si>
  <si>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</si>
  <si>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</si>
  <si>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</si>
  <si>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</si>
  <si>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</si>
  <si>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</si>
  <si>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</si>
  <si>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</si>
  <si>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</si>
  <si>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</si>
  <si>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</si>
  <si>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</si>
  <si>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</si>
  <si>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</si>
  <si>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</si>
  <si>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</si>
  <si>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</si>
  <si>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</si>
  <si>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</si>
  <si>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</si>
  <si>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</si>
  <si>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</si>
  <si>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</si>
  <si>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</si>
  <si>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</si>
  <si>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</si>
  <si>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</si>
  <si>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</si>
  <si>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</si>
  <si>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</si>
  <si>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</si>
  <si>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</si>
  <si>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</si>
  <si>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</si>
  <si>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</si>
  <si>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</si>
  <si>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</si>
  <si>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</si>
  <si>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</si>
  <si>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</si>
  <si>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</si>
  <si>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</si>
  <si>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</si>
  <si>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</si>
  <si>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</si>
  <si>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</si>
  <si>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</si>
  <si>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</si>
  <si>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</si>
  <si>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</si>
  <si>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</si>
  <si>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</si>
  <si>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</si>
  <si>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</si>
  <si>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</si>
  <si>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</si>
  <si>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</si>
  <si>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</si>
  <si>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</si>
  <si>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</si>
  <si>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</si>
  <si>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</si>
  <si>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</si>
  <si>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</si>
  <si>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</si>
  <si>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</si>
  <si>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</si>
  <si>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</si>
  <si>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</si>
  <si>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</si>
  <si>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</si>
  <si>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</si>
  <si>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</si>
  <si>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</si>
  <si>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</si>
  <si>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</si>
  <si>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</si>
  <si>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</si>
  <si>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</si>
  <si>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</si>
  <si>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</si>
  <si>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</si>
  <si>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</si>
  <si>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</si>
  <si>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</si>
  <si>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</si>
  <si>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</si>
  <si>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</si>
  <si>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</si>
  <si>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</si>
  <si>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</si>
  <si>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</si>
  <si>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</si>
  <si>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</si>
  <si>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</si>
  <si>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</si>
  <si>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</si>
  <si>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</si>
  <si>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</si>
  <si>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</si>
  <si>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</si>
  <si>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</si>
  <si>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</si>
  <si>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</si>
  <si>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</si>
  <si>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</si>
  <si>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</si>
  <si>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</si>
  <si>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</si>
  <si>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</si>
  <si>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</si>
  <si>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</si>
  <si>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</si>
  <si>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</si>
  <si>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</si>
  <si>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</si>
  <si>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</si>
  <si>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</si>
  <si>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</si>
  <si>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</si>
  <si>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</si>
  <si>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</si>
  <si>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</si>
  <si>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</si>
  <si>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</si>
  <si>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</si>
  <si>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</si>
  <si>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</si>
  <si>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</si>
  <si>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</si>
  <si>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</si>
  <si>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</si>
  <si>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</si>
  <si>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</si>
  <si>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</si>
  <si>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</si>
  <si>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</si>
  <si>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</si>
  <si>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</si>
  <si>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</si>
  <si>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</si>
  <si>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</si>
  <si>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</si>
  <si>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</si>
  <si>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</si>
  <si>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</si>
  <si>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</si>
  <si>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</si>
  <si>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</si>
  <si>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</si>
  <si>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</si>
  <si>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</si>
  <si>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</si>
  <si>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</si>
  <si>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</si>
  <si>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</si>
  <si>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</si>
  <si>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</si>
  <si>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</si>
  <si>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</si>
  <si>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</si>
  <si>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</si>
  <si>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</si>
  <si>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</si>
  <si>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</si>
  <si>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</si>
  <si>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</si>
  <si>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</si>
  <si>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</si>
  <si>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</si>
  <si>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</si>
  <si>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</si>
  <si>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</si>
  <si>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</si>
  <si>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</si>
  <si>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</si>
  <si>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</si>
  <si>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</si>
  <si>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</si>
  <si>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</si>
  <si>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</si>
  <si>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</si>
  <si>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</si>
  <si>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</si>
  <si>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</si>
  <si>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</si>
  <si>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</si>
  <si>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</si>
  <si>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</si>
  <si>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</si>
  <si>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</si>
  <si>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</si>
  <si>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</si>
  <si>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</si>
  <si>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</si>
  <si>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</si>
  <si>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</si>
  <si>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</si>
  <si>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</si>
  <si>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</si>
  <si>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</si>
  <si>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</si>
  <si>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</si>
  <si>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</si>
  <si>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</si>
  <si>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</si>
  <si>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</si>
  <si>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</si>
  <si>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</si>
  <si>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</si>
  <si>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</si>
  <si>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</si>
  <si>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</si>
  <si>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</si>
  <si>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</si>
  <si>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</si>
  <si>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</si>
  <si>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</si>
  <si>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</si>
  <si>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</si>
  <si>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</si>
  <si>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</si>
  <si>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</si>
  <si>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</si>
  <si>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</si>
  <si>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</si>
  <si>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</si>
  <si>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</si>
  <si>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</si>
  <si>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</si>
  <si>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</si>
  <si>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</si>
  <si>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</si>
  <si>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</si>
  <si>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</si>
  <si>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</si>
  <si>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</si>
  <si>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</si>
  <si>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</si>
  <si>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</si>
  <si>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</si>
  <si>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</si>
  <si>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</si>
  <si>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</si>
  <si>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</si>
  <si>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</si>
  <si>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</si>
  <si>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</si>
  <si>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</si>
  <si>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</si>
  <si>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</si>
  <si>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</si>
  <si>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</si>
  <si>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</si>
  <si>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</si>
  <si>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</si>
  <si>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</si>
  <si>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</si>
  <si>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</si>
  <si>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</si>
  <si>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</si>
  <si>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</si>
  <si>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</si>
  <si>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</si>
  <si>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</si>
  <si>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</si>
  <si>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</si>
  <si>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</si>
  <si>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</si>
  <si>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</si>
  <si>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</si>
  <si>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</si>
  <si>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</si>
  <si>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</si>
  <si>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</si>
  <si>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</si>
  <si>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</si>
  <si>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</si>
  <si>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</si>
  <si>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</si>
  <si>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</si>
  <si>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</si>
  <si>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</si>
  <si>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</si>
  <si>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</si>
  <si>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</si>
  <si>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</si>
  <si>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</si>
  <si>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</si>
  <si>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</si>
  <si>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</si>
  <si>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</si>
  <si>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</si>
  <si>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</si>
  <si>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</si>
  <si>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</si>
  <si>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</si>
  <si>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</si>
  <si>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</si>
  <si>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</si>
  <si>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</si>
  <si>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</si>
  <si>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</si>
  <si>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</si>
  <si>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</si>
  <si>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</si>
  <si>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</si>
  <si>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</si>
  <si>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</si>
  <si>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</si>
  <si>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</si>
  <si>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</si>
  <si>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</si>
  <si>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</si>
  <si>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</si>
  <si>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</si>
  <si>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</si>
  <si>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</si>
  <si>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</si>
  <si>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</si>
  <si>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</si>
  <si>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</si>
  <si>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</si>
  <si>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</si>
  <si>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</si>
  <si>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</si>
  <si>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</si>
  <si>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</si>
  <si>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</si>
  <si>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</si>
  <si>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</si>
  <si>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</si>
  <si>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</si>
  <si>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</si>
  <si>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</si>
  <si>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</si>
  <si>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</si>
  <si>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</si>
  <si>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</si>
  <si>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</si>
  <si>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</si>
  <si>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</si>
  <si>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</si>
  <si>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</si>
  <si>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</si>
  <si>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</si>
  <si>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</si>
  <si>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</si>
  <si>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</si>
  <si>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</si>
  <si>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</si>
  <si>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</si>
  <si>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</si>
  <si>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</si>
  <si>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</si>
  <si>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</si>
  <si>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</si>
  <si>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</si>
  <si>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</si>
  <si>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</si>
  <si>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</si>
  <si>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</si>
  <si>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</si>
  <si>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</si>
  <si>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</si>
  <si>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</si>
  <si>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</si>
  <si>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</si>
  <si>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</si>
  <si>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</si>
  <si>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</si>
  <si>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</si>
  <si>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</si>
  <si>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</si>
  <si>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</si>
  <si>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</si>
  <si>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</si>
  <si>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</si>
  <si>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</si>
  <si>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</si>
  <si>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</si>
  <si>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</si>
  <si>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</si>
  <si>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</si>
  <si>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</si>
  <si>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</si>
  <si>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</si>
  <si>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</si>
  <si>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</si>
  <si>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</si>
  <si>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</si>
  <si>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</si>
  <si>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</si>
  <si>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</si>
  <si>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</si>
  <si>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</si>
  <si>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</si>
  <si>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</si>
  <si>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</si>
  <si>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</si>
  <si>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</si>
  <si>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</si>
  <si>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</si>
  <si>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</si>
  <si>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</si>
  <si>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</si>
  <si>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</si>
  <si>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</si>
  <si>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</si>
  <si>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</si>
  <si>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</si>
  <si>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</si>
  <si>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</si>
  <si>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</si>
  <si>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</si>
  <si>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</si>
  <si>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</si>
  <si>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</si>
  <si>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</si>
  <si>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</si>
  <si>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</si>
  <si>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</si>
  <si>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</si>
  <si>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</si>
  <si>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</si>
  <si>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</si>
  <si>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</si>
  <si>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</si>
  <si>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</si>
  <si>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</si>
  <si>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</si>
  <si>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</si>
  <si>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</si>
  <si>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</si>
  <si>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</si>
  <si>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</si>
  <si>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</si>
  <si>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</si>
  <si>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</si>
  <si>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</si>
  <si>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</si>
  <si>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</si>
  <si>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</si>
  <si>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</si>
  <si>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</si>
  <si>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</si>
  <si>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</si>
  <si>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</si>
  <si>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</si>
  <si>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</si>
  <si>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</si>
  <si>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</si>
  <si>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</si>
  <si>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</si>
  <si>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</si>
  <si>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</si>
  <si>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</si>
  <si>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</si>
  <si>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</si>
  <si>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</si>
  <si>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</si>
  <si>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</si>
  <si>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</si>
  <si>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</si>
  <si>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</si>
  <si>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</si>
  <si>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</si>
  <si>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</si>
  <si>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</si>
  <si>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</si>
  <si>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</si>
  <si>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</si>
  <si>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</si>
  <si>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</si>
  <si>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</si>
  <si>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</si>
  <si>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</si>
  <si>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</si>
  <si>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</si>
  <si>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</si>
  <si>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</si>
  <si>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</si>
  <si>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</si>
  <si>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</si>
  <si>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</si>
  <si>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</si>
  <si>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</si>
  <si>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</si>
  <si>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</si>
  <si>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</si>
  <si>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</si>
  <si>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</si>
  <si>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</si>
  <si>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</si>
  <si>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</si>
  <si>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</si>
  <si>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</si>
  <si>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</si>
  <si>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</si>
  <si>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</si>
  <si>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</si>
  <si>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</si>
  <si>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</si>
  <si>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</si>
  <si>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</si>
  <si>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</si>
  <si>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</si>
  <si>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</si>
  <si>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</si>
  <si>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</si>
  <si>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</si>
  <si>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</si>
  <si>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</si>
  <si>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</si>
  <si>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</si>
  <si>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</si>
  <si>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</si>
  <si>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</si>
  <si>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</si>
  <si>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</si>
  <si>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</si>
  <si>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</si>
  <si>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</si>
  <si>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</si>
  <si>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</si>
  <si>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</si>
  <si>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</si>
  <si>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</si>
  <si>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</si>
  <si>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</si>
  <si>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</si>
  <si>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</si>
  <si>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</si>
  <si>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</si>
  <si>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</si>
  <si>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</si>
  <si>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</si>
  <si>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</si>
  <si>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</si>
  <si>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</si>
  <si>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</si>
  <si>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</si>
  <si>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</si>
  <si>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</si>
  <si>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</si>
  <si>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</si>
  <si>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</si>
  <si>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</si>
  <si>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</si>
  <si>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</si>
  <si>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</si>
  <si>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</si>
  <si>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</si>
  <si>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</si>
  <si>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</si>
  <si>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</si>
  <si>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</si>
  <si>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</si>
  <si>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</si>
  <si>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</si>
  <si>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</si>
  <si>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</si>
  <si>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</si>
  <si>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</si>
  <si>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</si>
  <si>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</si>
  <si>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</si>
  <si>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</si>
  <si>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</si>
  <si>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</si>
  <si>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</si>
  <si>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</si>
  <si>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</si>
  <si>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</si>
  <si>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</si>
  <si>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</si>
  <si>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</si>
  <si>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</si>
  <si>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</si>
  <si>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</si>
  <si>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</si>
  <si>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</si>
  <si>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</si>
  <si>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</si>
  <si>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</si>
  <si>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</si>
  <si>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</si>
  <si>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</si>
  <si>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</si>
  <si>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</si>
  <si>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</si>
  <si>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</si>
  <si>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</si>
  <si>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</si>
  <si>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</si>
  <si>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</si>
  <si>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</si>
  <si>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</si>
  <si>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</si>
  <si>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</si>
  <si>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</si>
  <si>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</si>
  <si>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</si>
  <si>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</si>
  <si>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</si>
  <si>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</si>
  <si>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</si>
  <si>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</si>
  <si>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</si>
  <si>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</si>
  <si>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</si>
  <si>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</si>
  <si>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</si>
  <si>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</si>
  <si>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</si>
  <si>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</si>
  <si>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</si>
  <si>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</si>
  <si>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</si>
  <si>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</si>
  <si>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</si>
  <si>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</si>
  <si>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</si>
  <si>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</si>
  <si>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</si>
  <si>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</si>
  <si>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</si>
  <si>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</si>
  <si>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</si>
  <si>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</si>
  <si>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</si>
  <si>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</si>
  <si>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</si>
  <si>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</si>
  <si>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</si>
  <si>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</si>
  <si>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</si>
  <si>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</si>
  <si>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</si>
  <si>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</si>
  <si>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</si>
  <si>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</si>
  <si>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</si>
  <si>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</si>
  <si>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</si>
  <si>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</si>
  <si>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</si>
  <si>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</si>
  <si>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</si>
  <si>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</si>
  <si>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</si>
  <si>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</si>
  <si>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</si>
  <si>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</si>
  <si>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</si>
  <si>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</si>
  <si>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</si>
  <si>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</si>
  <si>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</si>
  <si>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</si>
  <si>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</si>
  <si>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</si>
  <si>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</si>
  <si>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</si>
  <si>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</si>
  <si>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</si>
  <si>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</si>
  <si>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</si>
  <si>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</si>
  <si>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</si>
  <si>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</si>
  <si>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</si>
  <si>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</si>
  <si>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</si>
  <si>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</si>
  <si>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</si>
  <si>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</si>
  <si>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</si>
  <si>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</si>
  <si>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</si>
  <si>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</si>
  <si>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</si>
  <si>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</si>
  <si>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</si>
  <si>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</si>
  <si>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</si>
  <si>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</si>
  <si>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</si>
  <si>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</si>
  <si>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</si>
  <si>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</si>
  <si>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</si>
  <si>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</si>
  <si>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</si>
  <si>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</si>
  <si>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</si>
  <si>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</si>
  <si>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</si>
  <si>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</si>
  <si>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</si>
  <si>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</si>
  <si>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</si>
  <si>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</si>
  <si>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</si>
  <si>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</si>
  <si>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</si>
  <si>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</si>
  <si>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</si>
  <si>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</si>
  <si>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</si>
  <si>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</si>
  <si>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</si>
  <si>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</si>
  <si>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</si>
  <si>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</si>
  <si>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</si>
  <si>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</si>
  <si>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</si>
  <si>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</si>
  <si>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</si>
  <si>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</si>
  <si>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</si>
  <si>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</si>
  <si>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</si>
  <si>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</si>
  <si>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</si>
  <si>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</si>
  <si>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</si>
  <si>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</si>
  <si>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</si>
  <si>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</si>
  <si>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</si>
  <si>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</si>
  <si>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</si>
  <si>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</si>
  <si>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</si>
  <si>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</si>
  <si>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</si>
  <si>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</si>
  <si>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</si>
  <si>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</si>
  <si>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</si>
  <si>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</si>
  <si>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</si>
  <si>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</si>
  <si>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</si>
  <si>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</si>
  <si>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</si>
  <si>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</si>
  <si>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</si>
  <si>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</si>
  <si>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</si>
  <si>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</si>
  <si>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</si>
  <si>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</si>
  <si>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</si>
  <si>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</si>
  <si>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</si>
  <si>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</si>
  <si>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</si>
  <si>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</si>
  <si>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</si>
  <si>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</si>
  <si>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</si>
  <si>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</si>
  <si>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</si>
  <si>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</si>
  <si>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</si>
  <si>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</si>
  <si>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</si>
  <si>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</si>
  <si>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</si>
  <si>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</si>
  <si>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</si>
  <si>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</si>
  <si>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</si>
  <si>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</si>
  <si>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</si>
  <si>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</si>
  <si>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</si>
  <si>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</si>
  <si>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</si>
  <si>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</si>
  <si>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</si>
  <si>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</si>
  <si>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</si>
  <si>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</si>
  <si>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</si>
  <si>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</si>
  <si>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</si>
  <si>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</si>
  <si>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</si>
  <si>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</si>
  <si>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</si>
  <si>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</si>
  <si>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</si>
  <si>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</si>
  <si>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</si>
  <si>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</si>
  <si>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</si>
  <si>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</si>
  <si>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</si>
  <si>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</si>
  <si>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</si>
  <si>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</si>
  <si>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</si>
  <si>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</si>
  <si>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</si>
  <si>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</si>
  <si>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</si>
  <si>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</si>
  <si>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</si>
  <si>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</si>
  <si>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</si>
  <si>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</si>
  <si>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</si>
  <si>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</si>
  <si>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</si>
  <si>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</si>
  <si>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</si>
  <si>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</si>
  <si>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</si>
  <si>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</si>
  <si>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</si>
  <si>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</si>
  <si>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</si>
  <si>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</si>
  <si>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</si>
  <si>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</si>
  <si>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</si>
  <si>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</si>
  <si>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</si>
  <si>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</si>
  <si>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</si>
  <si>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</si>
  <si>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</si>
  <si>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</si>
  <si>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</si>
  <si>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</si>
  <si>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</si>
  <si>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</si>
  <si>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</si>
  <si>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</si>
  <si>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</si>
  <si>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</si>
  <si>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</si>
  <si>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</si>
  <si>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</si>
  <si>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</si>
  <si>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</si>
  <si>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</si>
  <si>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</si>
  <si>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</si>
  <si>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</si>
  <si>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</si>
  <si>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</si>
  <si>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</si>
  <si>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</si>
  <si>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</si>
  <si>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</si>
  <si>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</si>
  <si>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</si>
  <si>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</si>
  <si>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</si>
  <si>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</si>
  <si>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</si>
  <si>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</si>
  <si>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</si>
  <si>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</si>
  <si>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</si>
  <si>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</si>
  <si>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</si>
  <si>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</si>
  <si>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</si>
  <si>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</si>
  <si>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</si>
  <si>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</si>
  <si>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</si>
  <si>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</si>
  <si>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</si>
  <si>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</si>
  <si>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</si>
  <si>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</si>
  <si>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</si>
  <si>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</si>
  <si>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</si>
  <si>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</si>
  <si>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</si>
  <si>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</si>
  <si>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</si>
  <si>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</si>
  <si>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</si>
  <si>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</si>
  <si>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</si>
  <si>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</si>
  <si>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</si>
  <si>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</si>
  <si>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</si>
  <si>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</si>
  <si>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</si>
  <si>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</si>
  <si>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</si>
  <si>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</si>
  <si>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</si>
  <si>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</si>
  <si>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</si>
  <si>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</si>
  <si>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</si>
  <si>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</si>
  <si>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</si>
  <si>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</si>
  <si>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</si>
  <si>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</si>
  <si>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</si>
  <si>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</si>
  <si>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</si>
  <si>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</si>
  <si>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</si>
  <si>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</si>
  <si>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</si>
  <si>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</si>
  <si>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</si>
  <si>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</si>
  <si>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</si>
  <si>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</si>
  <si>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</si>
  <si>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</si>
  <si>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</si>
  <si>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</si>
  <si>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</si>
  <si>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</si>
  <si>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</si>
  <si>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</si>
  <si>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</si>
  <si>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</si>
  <si>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</si>
  <si>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</si>
  <si>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</si>
  <si>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</si>
  <si>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</si>
  <si>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</si>
  <si>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</si>
  <si>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</si>
  <si>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</si>
  <si>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</si>
  <si>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</si>
  <si>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</si>
  <si>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</si>
  <si>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</si>
  <si>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</si>
  <si>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</si>
  <si>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</si>
  <si>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</si>
  <si>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</si>
  <si>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</si>
  <si>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</si>
  <si>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</si>
  <si>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</si>
  <si>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</si>
  <si>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</si>
  <si>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</si>
  <si>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</si>
  <si>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</si>
  <si>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</si>
  <si>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</si>
  <si>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</si>
  <si>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</si>
  <si>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</si>
  <si>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</si>
  <si>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</si>
  <si>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</si>
  <si>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</si>
  <si>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</si>
  <si>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</si>
  <si>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</si>
  <si>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</si>
  <si>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</si>
  <si>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</si>
  <si>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</si>
  <si>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</si>
  <si>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</si>
  <si>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</si>
  <si>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</si>
  <si>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</si>
  <si>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</si>
  <si>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</si>
  <si>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</si>
  <si>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</si>
  <si>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</si>
  <si>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</si>
  <si>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</si>
  <si>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</si>
  <si>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</si>
  <si>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</si>
  <si>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</si>
  <si>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</si>
  <si>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</si>
  <si>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</si>
  <si>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</si>
  <si>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</si>
  <si>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</si>
  <si>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</si>
  <si>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</si>
  <si>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</si>
  <si>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</si>
  <si>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</si>
  <si>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</si>
  <si>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</si>
  <si>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</si>
  <si>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</si>
  <si>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</si>
  <si>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</si>
  <si>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</si>
  <si>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</si>
  <si>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</si>
  <si>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</si>
  <si>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</si>
  <si>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</si>
  <si>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</si>
  <si>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</si>
  <si>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</si>
  <si>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</si>
  <si>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</si>
  <si>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</si>
  <si>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</si>
  <si>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</si>
  <si>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</si>
  <si>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</si>
  <si>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</si>
  <si>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</si>
  <si>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</si>
  <si>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</si>
  <si>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</si>
  <si>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</si>
  <si>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</si>
  <si>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</si>
  <si>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</si>
  <si>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</si>
  <si>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</si>
  <si>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</si>
  <si>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</si>
  <si>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</si>
  <si>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</si>
  <si>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</si>
  <si>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</si>
  <si>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</si>
  <si>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</si>
  <si>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</si>
  <si>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</si>
  <si>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</si>
  <si>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</si>
  <si>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</si>
  <si>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</si>
  <si>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</si>
  <si>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</si>
  <si>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</si>
  <si>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</si>
  <si>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</si>
  <si>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</si>
  <si>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</si>
  <si>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</si>
  <si>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</si>
  <si>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</si>
  <si>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</si>
  <si>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</si>
  <si>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</si>
  <si>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</si>
  <si>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</si>
  <si>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</si>
  <si>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</si>
  <si>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</si>
  <si>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</si>
  <si>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</si>
  <si>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</si>
  <si>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</si>
  <si>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</si>
  <si>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</si>
  <si>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</si>
  <si>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</si>
  <si>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</si>
  <si>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</si>
  <si>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</si>
  <si>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</si>
  <si>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</si>
  <si>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</si>
  <si>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</si>
  <si>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</si>
  <si>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</si>
  <si>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</si>
  <si>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</si>
  <si>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</si>
  <si>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</si>
  <si>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</si>
  <si>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</si>
  <si>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</si>
  <si>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</si>
  <si>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</si>
  <si>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</si>
  <si>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</si>
  <si>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</si>
  <si>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</si>
  <si>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</si>
  <si>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</si>
  <si>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</si>
  <si>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</si>
  <si>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</si>
  <si>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</si>
  <si>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</si>
  <si>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</si>
  <si>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</si>
  <si>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</si>
  <si>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</si>
  <si>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</si>
  <si>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</si>
  <si>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</si>
  <si>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</si>
  <si>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</si>
  <si>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</si>
  <si>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</si>
  <si>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</si>
  <si>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</si>
  <si>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</si>
  <si>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</si>
  <si>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</si>
  <si>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</si>
  <si>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</si>
  <si>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</si>
  <si>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</si>
  <si>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</si>
  <si>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</si>
  <si>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</si>
  <si>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</si>
  <si>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</si>
  <si>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</si>
  <si>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</si>
  <si>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</si>
  <si>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</si>
  <si>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</si>
  <si>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</si>
  <si>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</si>
  <si>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</si>
  <si>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</si>
  <si>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</si>
  <si>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</si>
  <si>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</si>
  <si>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</si>
  <si>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</si>
  <si>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</si>
  <si>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</si>
  <si>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</si>
  <si>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</si>
  <si>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</si>
  <si>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</si>
  <si>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</si>
  <si>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</si>
  <si>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</si>
  <si>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</si>
  <si>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</si>
  <si>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</si>
  <si>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</si>
  <si>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</si>
  <si>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</si>
  <si>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</si>
  <si>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</si>
  <si>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</si>
  <si>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</si>
  <si>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</si>
  <si>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</si>
  <si>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</si>
  <si>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</si>
  <si>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</si>
  <si>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</si>
  <si>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</si>
  <si>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</si>
  <si>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</si>
  <si>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</si>
  <si>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</si>
  <si>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</si>
  <si>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</si>
  <si>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</si>
  <si>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</si>
  <si>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</si>
  <si>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</si>
  <si>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</si>
  <si>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</si>
  <si>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</si>
  <si>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</si>
  <si>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</si>
  <si>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</si>
  <si>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</si>
  <si>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</si>
  <si>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</si>
  <si>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</si>
  <si>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</si>
  <si>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</si>
  <si>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</si>
  <si>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</si>
  <si>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</si>
  <si>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</si>
  <si>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</si>
  <si>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</si>
  <si>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</si>
  <si>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</si>
  <si>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</si>
  <si>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</si>
  <si>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</si>
  <si>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</si>
  <si>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</si>
  <si>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</si>
  <si>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</si>
  <si>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</si>
  <si>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</si>
  <si>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</si>
  <si>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</si>
  <si>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</si>
  <si>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</si>
  <si>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</si>
  <si>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</si>
  <si>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</si>
  <si>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</si>
  <si>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</si>
  <si>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</si>
  <si>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</si>
  <si>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</si>
  <si>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</si>
  <si>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</si>
  <si>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</si>
  <si>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</si>
  <si>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</si>
  <si>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</si>
  <si>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</si>
  <si>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</si>
  <si>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</si>
  <si>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</si>
  <si>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</si>
  <si>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</si>
  <si>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</si>
  <si>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</si>
  <si>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</si>
  <si>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</si>
  <si>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</si>
  <si>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</si>
  <si>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</si>
  <si>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</si>
  <si>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</si>
  <si>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</si>
  <si>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</si>
  <si>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</si>
  <si>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</si>
  <si>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</si>
  <si>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</si>
  <si>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</si>
  <si>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</si>
  <si>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</si>
  <si>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</si>
  <si>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</si>
  <si>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</si>
  <si>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</si>
  <si>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</si>
  <si>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</si>
  <si>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</si>
  <si>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</si>
  <si>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</si>
  <si>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</si>
  <si>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</si>
  <si>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</si>
  <si>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</si>
  <si>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</si>
  <si>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</si>
  <si>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</si>
  <si>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</si>
  <si>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</si>
  <si>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</si>
  <si>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</si>
  <si>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</si>
  <si>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</si>
  <si>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</si>
  <si>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</si>
  <si>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</si>
  <si>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</si>
  <si>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</si>
  <si>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</si>
  <si>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</si>
  <si>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</si>
  <si>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</si>
  <si>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</si>
  <si>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</si>
  <si>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</si>
  <si>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</si>
  <si>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</si>
  <si>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</si>
  <si>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</si>
  <si>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</si>
  <si>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</si>
  <si>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</si>
  <si>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</si>
  <si>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</si>
  <si>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</si>
  <si>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</si>
  <si>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</si>
  <si>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</si>
  <si>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</si>
  <si>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</si>
  <si>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</si>
  <si>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</si>
  <si>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</si>
  <si>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</si>
  <si>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</si>
  <si>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</si>
  <si>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</si>
  <si>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</si>
  <si>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</si>
  <si>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</si>
  <si>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</si>
  <si>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</si>
  <si>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</si>
  <si>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</si>
  <si>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</si>
  <si>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</si>
  <si>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</si>
  <si>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</si>
  <si>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</si>
  <si>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</si>
  <si>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</si>
  <si>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</si>
  <si>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</si>
  <si>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</si>
  <si>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</si>
  <si>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</si>
  <si>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</si>
  <si>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</si>
  <si>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</si>
  <si>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</si>
  <si>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</si>
  <si>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</si>
  <si>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</si>
  <si>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</si>
  <si>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</si>
  <si>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</si>
  <si>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</si>
  <si>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</si>
  <si>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</si>
  <si>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</si>
  <si>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</si>
  <si>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</si>
  <si>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</si>
  <si>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</si>
  <si>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</si>
  <si>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</si>
  <si>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</si>
  <si>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</si>
  <si>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</si>
  <si>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</si>
  <si>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</si>
  <si>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</si>
  <si>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</si>
  <si>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</si>
  <si>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</si>
  <si>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</si>
  <si>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</si>
  <si>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</si>
  <si>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</si>
  <si>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</si>
  <si>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</si>
  <si>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</si>
  <si>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</si>
  <si>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</si>
  <si>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</si>
  <si>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</si>
  <si>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</si>
  <si>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</si>
  <si>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</si>
  <si>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</si>
  <si>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</si>
  <si>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</si>
  <si>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</si>
  <si>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</si>
  <si>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</si>
  <si>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</si>
  <si>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</si>
  <si>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</si>
  <si>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</si>
  <si>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</si>
  <si>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</si>
  <si>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</si>
  <si>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</si>
  <si>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</si>
  <si>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</si>
  <si>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</si>
  <si>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</si>
  <si>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</si>
  <si>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</si>
  <si>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</si>
  <si>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</si>
  <si>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</si>
  <si>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</si>
  <si>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</si>
  <si>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</si>
  <si>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</si>
  <si>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</si>
  <si>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</si>
  <si>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</si>
  <si>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</si>
  <si>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</si>
  <si>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</si>
  <si>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</si>
  <si>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</si>
  <si>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</si>
  <si>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</si>
  <si>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</si>
  <si>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</si>
  <si>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</si>
  <si>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</si>
  <si>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</si>
  <si>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</si>
  <si>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</si>
  <si>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</si>
  <si>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</si>
  <si>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</si>
  <si>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</si>
  <si>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</si>
  <si>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</si>
  <si>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</si>
  <si>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</si>
  <si>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</si>
  <si>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</si>
  <si>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</si>
  <si>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</si>
  <si>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</si>
  <si>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</si>
  <si>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</si>
  <si>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</si>
  <si>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</si>
  <si>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</si>
  <si>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</si>
  <si>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</si>
  <si>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</si>
  <si>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</si>
  <si>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</si>
  <si>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</si>
  <si>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</si>
  <si>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</si>
  <si>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</si>
  <si>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</si>
  <si>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</si>
  <si>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</si>
  <si>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</si>
  <si>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</si>
  <si>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</si>
  <si>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</si>
  <si>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</si>
  <si>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</si>
  <si>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</si>
  <si>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</si>
  <si>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</si>
  <si>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</si>
  <si>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</si>
  <si>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</si>
  <si>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</si>
  <si>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</si>
  <si>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</si>
  <si>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</si>
  <si>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</si>
  <si>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</si>
  <si>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</si>
  <si>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</si>
  <si>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</si>
  <si>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</si>
  <si>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</si>
  <si>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</si>
  <si>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</si>
  <si>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</si>
  <si>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</si>
  <si>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</si>
  <si>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</si>
  <si>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</si>
  <si>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</si>
  <si>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</si>
  <si>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</si>
  <si>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</si>
  <si>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</si>
  <si>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</si>
  <si>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</si>
  <si>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</si>
  <si>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</si>
  <si>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</si>
  <si>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</si>
  <si>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</si>
  <si>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</si>
  <si>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</si>
  <si>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</si>
  <si>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</si>
  <si>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</si>
  <si>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</si>
  <si>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</si>
  <si>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</si>
  <si>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</si>
  <si>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</si>
  <si>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</si>
  <si>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</si>
  <si>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</si>
  <si>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</si>
  <si>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</si>
  <si>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</si>
  <si>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</si>
  <si>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</si>
  <si>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</si>
  <si>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</si>
  <si>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</si>
  <si>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</si>
  <si>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</si>
  <si>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</si>
  <si>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</si>
  <si>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</si>
  <si>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</si>
  <si>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</si>
  <si>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</si>
  <si>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</si>
  <si>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</si>
  <si>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</si>
  <si>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</si>
  <si>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</si>
  <si>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</si>
  <si>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</si>
  <si>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</si>
  <si>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</si>
  <si>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</si>
  <si>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</si>
  <si>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</si>
  <si>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</si>
  <si>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</si>
  <si>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</si>
  <si>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</si>
  <si>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</si>
  <si>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</si>
  <si>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</si>
  <si>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</si>
  <si>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</si>
  <si>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</si>
  <si>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</si>
  <si>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</si>
  <si>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</si>
  <si>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</si>
  <si>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</si>
  <si>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</si>
  <si>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</si>
  <si>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</si>
  <si>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</si>
  <si>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</si>
  <si>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</si>
  <si>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</si>
  <si>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</si>
  <si>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</si>
  <si>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</si>
  <si>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</si>
  <si>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</si>
  <si>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</si>
  <si>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</si>
  <si>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</si>
  <si>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</si>
  <si>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</si>
  <si>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</si>
  <si>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</si>
  <si>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</si>
  <si>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</si>
  <si>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</si>
  <si>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</si>
  <si>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</si>
  <si>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</si>
  <si>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</si>
  <si>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</si>
  <si>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</si>
  <si>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</si>
  <si>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</si>
  <si>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</si>
  <si>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</si>
  <si>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</si>
  <si>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</si>
  <si>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</si>
  <si>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</si>
  <si>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</si>
  <si>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</si>
  <si>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</si>
  <si>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</si>
  <si>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</si>
  <si>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</si>
  <si>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</si>
  <si>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</si>
  <si>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</si>
  <si>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</si>
  <si>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</si>
  <si>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</si>
  <si>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</si>
  <si>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</si>
  <si>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</si>
  <si>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</si>
  <si>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</si>
  <si>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</si>
  <si>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</si>
  <si>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</si>
  <si>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</si>
  <si>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</si>
  <si>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</si>
  <si>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</si>
  <si>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</si>
  <si>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</si>
  <si>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</si>
  <si>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</si>
  <si>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</si>
  <si>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</si>
  <si>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</si>
  <si>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</si>
  <si>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</si>
  <si>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</si>
  <si>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</si>
  <si>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</si>
  <si>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</si>
  <si>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</si>
  <si>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</si>
  <si>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</si>
  <si>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</si>
  <si>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</si>
  <si>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</si>
  <si>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</si>
  <si>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</si>
  <si>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</si>
  <si>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</si>
  <si>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</si>
  <si>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</si>
  <si>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</si>
  <si>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</si>
  <si>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</si>
  <si>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</si>
  <si>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</si>
  <si>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</si>
  <si>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</si>
  <si>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</si>
  <si>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</si>
  <si>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</si>
  <si>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</si>
  <si>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</si>
  <si>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</si>
  <si>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</si>
  <si>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</si>
  <si>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</si>
  <si>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</si>
  <si>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</si>
  <si>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</si>
  <si>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</si>
  <si>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</si>
  <si>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</si>
  <si>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</si>
  <si>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</si>
  <si>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</si>
  <si>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</si>
  <si>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</si>
  <si>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</si>
  <si>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</si>
  <si>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</si>
  <si>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</si>
  <si>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</si>
  <si>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</si>
  <si>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</si>
  <si>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</si>
  <si>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</si>
  <si>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</si>
  <si>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</si>
  <si>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</si>
  <si>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</si>
  <si>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</si>
  <si>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</si>
  <si>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</si>
  <si>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</si>
  <si>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</si>
  <si>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</si>
  <si>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</si>
  <si>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</si>
  <si>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</si>
  <si>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</si>
  <si>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</si>
  <si>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</si>
  <si>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</si>
  <si>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</si>
  <si>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</si>
  <si>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</si>
  <si>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</si>
  <si>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</si>
  <si>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</si>
  <si>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</si>
  <si>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</si>
  <si>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</si>
  <si>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</si>
  <si>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</si>
  <si>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</si>
  <si>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</si>
  <si>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</si>
  <si>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</si>
  <si>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</si>
  <si>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</si>
  <si>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</si>
  <si>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</si>
  <si>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</si>
  <si>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</si>
  <si>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</si>
  <si>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</si>
  <si>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</si>
  <si>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</si>
  <si>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</si>
  <si>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</si>
  <si>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</si>
  <si>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</si>
  <si>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</si>
  <si>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</si>
  <si>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</si>
  <si>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</si>
  <si>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</si>
  <si>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</si>
  <si>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</si>
  <si>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</si>
  <si>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</si>
  <si>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</si>
  <si>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</si>
  <si>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</si>
  <si>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</si>
  <si>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</si>
  <si>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</si>
  <si>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</si>
  <si>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</si>
  <si>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</si>
  <si>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</si>
  <si>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</si>
  <si>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</si>
  <si>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</si>
  <si>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</si>
  <si>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</si>
  <si>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</si>
  <si>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</si>
  <si>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</si>
  <si>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</si>
  <si>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</si>
  <si>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</si>
  <si>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</si>
  <si>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</si>
  <si>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</si>
  <si>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</si>
  <si>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</si>
  <si>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</si>
  <si>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</si>
  <si>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</si>
  <si>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</si>
  <si>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</si>
  <si>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</si>
  <si>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</si>
  <si>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</si>
  <si>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</si>
  <si>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</si>
  <si>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</si>
  <si>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</si>
  <si>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</si>
  <si>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</si>
  <si>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</si>
  <si>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</si>
  <si>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</si>
  <si>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</si>
  <si>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</si>
  <si>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</si>
  <si>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</si>
  <si>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</si>
  <si>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</si>
  <si>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</si>
  <si>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</si>
  <si>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</si>
  <si>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</si>
  <si>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</si>
  <si>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</si>
  <si>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</si>
  <si>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</si>
  <si>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</si>
  <si>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</si>
  <si>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</si>
  <si>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</si>
  <si>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</si>
  <si>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</si>
  <si>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</si>
  <si>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</si>
  <si>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</si>
  <si>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</si>
  <si>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</si>
  <si>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</si>
  <si>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</si>
  <si>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</si>
  <si>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</si>
  <si>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</si>
  <si>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</si>
  <si>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</si>
  <si>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</si>
  <si>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</si>
  <si>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</si>
  <si>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</si>
  <si>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</si>
  <si>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</si>
  <si>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</si>
  <si>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</si>
  <si>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</si>
  <si>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</si>
  <si>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</si>
  <si>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</si>
  <si>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</si>
  <si>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</si>
  <si>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</si>
  <si>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</si>
  <si>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</si>
  <si>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</si>
  <si>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</si>
  <si>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</si>
  <si>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</si>
  <si>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</si>
  <si>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</si>
  <si>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</si>
  <si>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</si>
  <si>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</si>
  <si>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</si>
  <si>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</si>
  <si>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</si>
  <si>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</si>
  <si>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</si>
  <si>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</si>
  <si>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</si>
  <si>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</si>
  <si>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</si>
  <si>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</si>
  <si>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</si>
  <si>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</si>
  <si>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</si>
  <si>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</si>
  <si>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</si>
  <si>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</si>
  <si>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</si>
  <si>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</si>
  <si>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</si>
  <si>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</si>
  <si>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</si>
  <si>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</si>
  <si>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</si>
  <si>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</si>
  <si>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</si>
  <si>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</si>
  <si>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</si>
  <si>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</si>
  <si>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</si>
  <si>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</si>
  <si>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</si>
  <si>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</si>
  <si>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</si>
  <si>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</si>
  <si>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</si>
  <si>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</si>
  <si>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</si>
  <si>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</si>
  <si>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</si>
  <si>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</si>
  <si>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</si>
  <si>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</si>
  <si>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</si>
  <si>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</si>
  <si>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</si>
  <si>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</si>
  <si>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</si>
  <si>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</si>
  <si>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</si>
  <si>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</si>
  <si>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</si>
  <si>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</si>
  <si>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</si>
  <si>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</si>
  <si>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</si>
  <si>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</si>
  <si>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</si>
  <si>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</si>
  <si>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</si>
  <si>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</si>
  <si>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</si>
  <si>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</si>
  <si>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</si>
  <si>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</si>
  <si>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</si>
  <si>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</si>
  <si>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</si>
  <si>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</si>
  <si>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</si>
  <si>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</si>
  <si>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</si>
  <si>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</si>
  <si>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</si>
  <si>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</si>
  <si>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</si>
  <si>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</si>
  <si>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</si>
  <si>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</si>
  <si>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</si>
  <si>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</si>
  <si>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</si>
  <si>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</si>
  <si>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</si>
  <si>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</si>
  <si>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</si>
  <si>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</si>
  <si>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</si>
  <si>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</si>
  <si>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</si>
  <si>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</si>
  <si>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</si>
  <si>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</si>
  <si>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</si>
  <si>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</si>
  <si>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</si>
  <si>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</si>
  <si>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</si>
  <si>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</si>
  <si>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</si>
  <si>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</si>
  <si>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</si>
  <si>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</si>
  <si>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</si>
  <si>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</si>
  <si>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</si>
  <si>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</si>
  <si>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</si>
  <si>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</si>
  <si>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</si>
  <si>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</si>
  <si>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</si>
  <si>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</si>
  <si>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</si>
  <si>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</si>
  <si>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</si>
  <si>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</si>
  <si>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</si>
  <si>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</si>
  <si>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</si>
  <si>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</si>
  <si>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</si>
  <si>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</si>
  <si>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</si>
  <si>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</si>
  <si>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</si>
  <si>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</si>
  <si>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</si>
  <si>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</si>
  <si>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</si>
  <si>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</si>
  <si>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</si>
  <si>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</si>
  <si>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</si>
  <si>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</si>
  <si>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</si>
  <si>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</si>
  <si>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</si>
  <si>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</si>
  <si>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</si>
  <si>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</si>
  <si>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</si>
  <si>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</si>
  <si>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</si>
  <si>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</si>
  <si>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</si>
  <si>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</si>
  <si>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</si>
  <si>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</si>
  <si>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</si>
  <si>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</si>
  <si>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</si>
  <si>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</si>
  <si>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</si>
  <si>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</si>
  <si>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</si>
  <si>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</si>
  <si>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</si>
  <si>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</si>
  <si>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</si>
  <si>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</si>
  <si>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</si>
  <si>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</si>
  <si>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</si>
  <si>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</si>
  <si>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</si>
  <si>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</si>
  <si>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</si>
  <si>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</si>
  <si>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</si>
  <si>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</si>
  <si>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</si>
  <si>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</si>
  <si>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</si>
  <si>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</si>
  <si>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</si>
  <si>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</si>
  <si>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</si>
  <si>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</si>
  <si>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</si>
  <si>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</si>
  <si>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</si>
  <si>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</si>
  <si>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</si>
  <si>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</si>
  <si>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</si>
  <si>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</si>
  <si>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</si>
  <si>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</si>
  <si>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</si>
  <si>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</si>
  <si>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</si>
  <si>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</si>
  <si>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</si>
  <si>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</si>
  <si>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</si>
  <si>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</si>
  <si>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</si>
  <si>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</si>
  <si>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</si>
  <si>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</si>
  <si>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</si>
  <si>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</si>
  <si>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</si>
  <si>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</si>
  <si>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</si>
  <si>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</si>
  <si>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</si>
  <si>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</si>
  <si>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</si>
  <si>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</si>
  <si>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</si>
  <si>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</si>
  <si>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</si>
  <si>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</si>
  <si>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</si>
  <si>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</si>
  <si>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</si>
  <si>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</si>
  <si>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</si>
  <si>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</si>
  <si>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</si>
  <si>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</si>
  <si>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</si>
  <si>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</si>
  <si>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</si>
  <si>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</si>
  <si>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</si>
  <si>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</si>
  <si>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</si>
  <si>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</si>
  <si>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</si>
  <si>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</si>
  <si>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</si>
  <si>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</si>
  <si>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</si>
  <si>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</si>
  <si>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</si>
  <si>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</si>
  <si>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</si>
  <si>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</si>
  <si>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</si>
  <si>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</si>
  <si>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</si>
  <si>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</si>
  <si>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</si>
  <si>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</si>
  <si>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</si>
  <si>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</si>
  <si>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</si>
  <si>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</si>
  <si>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</si>
  <si>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</si>
  <si>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</si>
  <si>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</si>
  <si>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</si>
  <si>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</si>
  <si>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</si>
  <si>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</si>
  <si>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</si>
  <si>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</si>
  <si>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</si>
  <si>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</si>
  <si>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</si>
  <si>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</si>
  <si>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</si>
  <si>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</si>
  <si>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</si>
  <si>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</si>
  <si>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</si>
  <si>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</si>
  <si>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</si>
  <si>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</si>
  <si>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</si>
  <si>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</si>
  <si>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</si>
  <si>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</si>
  <si>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</si>
  <si>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</si>
  <si>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</si>
  <si>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</si>
  <si>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</si>
  <si>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</si>
  <si>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</si>
  <si>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</si>
  <si>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</si>
  <si>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</si>
  <si>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</si>
  <si>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</si>
  <si>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</si>
  <si>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</si>
  <si>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</si>
  <si>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</si>
  <si>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</si>
  <si>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</si>
  <si>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</si>
  <si>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</si>
  <si>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</si>
  <si>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</si>
  <si>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</si>
  <si>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</si>
  <si>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</si>
  <si>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</si>
  <si>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</si>
  <si>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</si>
  <si>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</si>
  <si>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</si>
  <si>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</si>
  <si>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</si>
  <si>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</si>
  <si>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</si>
  <si>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</si>
  <si>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</si>
  <si>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</si>
  <si>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</si>
  <si>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</si>
  <si>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</si>
  <si>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</si>
  <si>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</si>
  <si>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</si>
  <si>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</si>
  <si>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</si>
  <si>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</si>
  <si>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</si>
  <si>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</si>
  <si>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</si>
  <si>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</si>
  <si>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</si>
  <si>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</si>
  <si>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</si>
  <si>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</si>
  <si>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</si>
  <si>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</si>
  <si>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</si>
  <si>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</si>
  <si>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</si>
  <si>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</si>
  <si>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</si>
  <si>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</si>
  <si>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</si>
  <si>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</si>
  <si>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</si>
  <si>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</si>
  <si>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</si>
  <si>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</si>
  <si>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</si>
  <si>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</si>
  <si>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</si>
  <si>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</si>
  <si>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</si>
  <si>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</si>
  <si>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</si>
  <si>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</si>
  <si>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</si>
  <si>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</si>
  <si>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</si>
  <si>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</si>
  <si>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</si>
  <si>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</si>
  <si>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</si>
  <si>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</si>
  <si>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</si>
  <si>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</si>
  <si>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</si>
  <si>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</si>
  <si>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</si>
  <si>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</si>
  <si>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</si>
  <si>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</si>
  <si>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</si>
  <si>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</si>
  <si>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</si>
  <si>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</si>
  <si>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</si>
  <si>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</si>
  <si>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</si>
  <si>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</si>
  <si>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</si>
  <si>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</si>
  <si>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</si>
  <si>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</si>
  <si>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</si>
  <si>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</si>
  <si>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</si>
  <si>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</si>
  <si>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</si>
  <si>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</si>
  <si>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</si>
  <si>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</si>
  <si>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</si>
  <si>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</si>
  <si>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</si>
  <si>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</si>
  <si>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</si>
  <si>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</si>
  <si>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</si>
  <si>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</si>
  <si>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</si>
  <si>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</si>
  <si>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</si>
  <si>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</si>
  <si>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</si>
  <si>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</si>
  <si>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</si>
  <si>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</si>
  <si>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</si>
  <si>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</si>
  <si>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</si>
  <si>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</si>
  <si>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</si>
  <si>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</si>
  <si>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</si>
  <si>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</si>
  <si>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</si>
  <si>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</si>
  <si>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</si>
  <si>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</si>
  <si>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</si>
  <si>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</si>
  <si>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</si>
  <si>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</si>
  <si>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</si>
  <si>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</si>
  <si>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</si>
  <si>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</si>
  <si>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</si>
  <si>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</si>
  <si>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</si>
  <si>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</si>
  <si>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</si>
  <si>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</si>
  <si>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</si>
  <si>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</si>
  <si>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</si>
  <si>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</si>
  <si>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</si>
  <si>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</si>
  <si>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</si>
  <si>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</si>
  <si>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</si>
  <si>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</si>
  <si>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</si>
  <si>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</si>
  <si>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</si>
  <si>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</si>
  <si>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</si>
  <si>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</si>
  <si>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</si>
  <si>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</si>
  <si>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</si>
  <si>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</si>
  <si>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</si>
  <si>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</si>
  <si>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</si>
  <si>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</si>
  <si>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</si>
  <si>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</si>
  <si>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</si>
  <si>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</si>
  <si>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</si>
  <si>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</si>
  <si>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</si>
  <si>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</si>
  <si>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</si>
  <si>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</si>
  <si>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</si>
  <si>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</si>
  <si>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</si>
  <si>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</si>
  <si>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</si>
  <si>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</si>
  <si>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</si>
  <si>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</si>
  <si>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</si>
  <si>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</si>
  <si>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</si>
  <si>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</si>
  <si>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</si>
  <si>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</si>
  <si>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</si>
  <si>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</si>
  <si>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</si>
  <si>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</si>
  <si>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</si>
  <si>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</si>
  <si>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</si>
  <si>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</si>
  <si>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</si>
  <si>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</si>
  <si>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</si>
  <si>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</si>
  <si>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</si>
  <si>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</si>
  <si>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</si>
  <si>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</si>
  <si>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</si>
  <si>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</si>
  <si>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</si>
  <si>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</si>
  <si>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</si>
  <si>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</si>
  <si>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</si>
  <si>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</si>
  <si>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</si>
  <si>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</si>
  <si>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</si>
  <si>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</si>
  <si>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</si>
  <si>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</si>
  <si>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</si>
  <si>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</si>
  <si>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</si>
  <si>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</si>
  <si>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</si>
  <si>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</si>
  <si>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</si>
  <si>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</si>
  <si>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</si>
  <si>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</si>
  <si>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</si>
  <si>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</si>
  <si>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</si>
  <si>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</si>
  <si>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</si>
  <si>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</si>
  <si>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</si>
  <si>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</si>
  <si>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</si>
  <si>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</si>
  <si>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</si>
  <si>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</si>
  <si>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</si>
  <si>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</si>
  <si>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</si>
  <si>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</si>
  <si>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</si>
  <si>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</si>
  <si>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</si>
  <si>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</si>
  <si>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</si>
  <si>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</si>
  <si>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</si>
  <si>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</si>
  <si>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</si>
  <si>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</si>
  <si>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</si>
  <si>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</si>
  <si>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</si>
  <si>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</si>
  <si>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</si>
  <si>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</si>
  <si>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</si>
  <si>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</si>
  <si>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</si>
  <si>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</si>
  <si>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</si>
  <si>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</si>
  <si>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</si>
  <si>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</si>
  <si>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</si>
  <si>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</si>
  <si>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</si>
  <si>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</si>
  <si>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</si>
  <si>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</si>
  <si>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</si>
  <si>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</si>
  <si>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</si>
  <si>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</si>
  <si>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</si>
  <si>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</si>
  <si>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</si>
  <si>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</si>
  <si>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</si>
  <si>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</si>
  <si>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</si>
  <si>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</si>
  <si>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</si>
  <si>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</si>
  <si>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</si>
  <si>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</si>
  <si>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</si>
  <si>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</si>
  <si>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</si>
  <si>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</si>
  <si>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</si>
  <si>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</si>
  <si>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</si>
  <si>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</si>
  <si>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</si>
  <si>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</si>
  <si>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</si>
  <si>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</si>
  <si>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</si>
  <si>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</si>
  <si>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</si>
  <si>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</si>
  <si>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</si>
  <si>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</si>
  <si>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</si>
  <si>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</si>
  <si>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</si>
  <si>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</si>
  <si>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</si>
  <si>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</si>
  <si>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</si>
  <si>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</si>
  <si>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</si>
  <si>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</si>
  <si>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</si>
  <si>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</si>
  <si>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</si>
  <si>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</si>
  <si>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</si>
  <si>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</si>
  <si>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</si>
  <si>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</si>
  <si>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</si>
  <si>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</si>
  <si>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</si>
  <si>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</si>
  <si>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</si>
  <si>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</si>
  <si>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</si>
  <si>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</si>
  <si>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</si>
  <si>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</si>
  <si>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</si>
  <si>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</si>
  <si>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</si>
  <si>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</si>
  <si>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</si>
  <si>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</si>
  <si>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</si>
  <si>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</si>
  <si>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</si>
  <si>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</si>
  <si>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</si>
  <si>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</si>
  <si>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</si>
  <si>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</si>
  <si>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</si>
  <si>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</si>
  <si>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</si>
  <si>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</si>
  <si>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</si>
  <si>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</si>
  <si>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</si>
  <si>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</si>
  <si>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</si>
  <si>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</si>
  <si>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</si>
  <si>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</si>
  <si>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</si>
  <si>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</si>
  <si>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</si>
  <si>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</si>
  <si>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</si>
  <si>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</si>
  <si>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</si>
  <si>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</si>
  <si>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</si>
  <si>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</si>
  <si>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</si>
  <si>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</si>
  <si>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</si>
  <si>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</si>
  <si>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</si>
  <si>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</si>
  <si>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</si>
  <si>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</si>
  <si>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</si>
  <si>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</si>
  <si>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</si>
  <si>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</si>
  <si>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</si>
  <si>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</si>
  <si>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</si>
  <si>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</si>
  <si>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</si>
  <si>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</si>
  <si>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</si>
  <si>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</si>
  <si>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</si>
  <si>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</si>
  <si>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</si>
  <si>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</si>
  <si>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</si>
  <si>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</si>
  <si>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</si>
  <si>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</si>
  <si>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</si>
  <si>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</si>
  <si>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</si>
  <si>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</si>
  <si>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</si>
  <si>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</si>
  <si>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</si>
  <si>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</si>
  <si>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</si>
  <si>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</si>
  <si>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</si>
  <si>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</si>
  <si>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</si>
  <si>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</si>
  <si>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</si>
  <si>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</si>
  <si>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</si>
  <si>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</si>
  <si>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</si>
  <si>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</si>
  <si>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</si>
  <si>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</si>
  <si>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</si>
  <si>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</si>
  <si>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</si>
  <si>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</si>
  <si>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</si>
  <si>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</si>
  <si>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</si>
  <si>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</si>
  <si>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</si>
  <si>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</si>
  <si>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</si>
  <si>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</si>
  <si>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</si>
  <si>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</si>
  <si>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</si>
  <si>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</si>
  <si>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</si>
  <si>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</si>
  <si>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</si>
  <si>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</si>
  <si>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</si>
  <si>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</si>
  <si>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</si>
  <si>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</si>
  <si>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</si>
  <si>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</si>
  <si>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</si>
  <si>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</si>
  <si>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</si>
  <si>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</si>
  <si>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</si>
  <si>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</si>
  <si>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</si>
  <si>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</si>
  <si>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</si>
  <si>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</si>
  <si>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</si>
  <si>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</si>
  <si>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</si>
  <si>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</si>
  <si>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</si>
  <si>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</si>
  <si>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</si>
  <si>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</si>
  <si>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</si>
  <si>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</si>
  <si>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</si>
  <si>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</si>
  <si>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</si>
  <si>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</si>
  <si>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</si>
  <si>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</si>
  <si>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</si>
  <si>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</si>
  <si>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</si>
  <si>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</si>
  <si>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</si>
  <si>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</si>
  <si>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</si>
  <si>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</si>
  <si>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</si>
  <si>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</si>
  <si>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</si>
  <si>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</si>
  <si>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</si>
  <si>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</si>
  <si>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</si>
  <si>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</si>
  <si>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</si>
  <si>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</si>
  <si>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</si>
  <si>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</si>
  <si>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</si>
  <si>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</si>
  <si>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</si>
  <si>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</si>
  <si>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</si>
  <si>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</si>
  <si>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</si>
  <si>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</si>
  <si>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</si>
  <si>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</si>
  <si>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</si>
  <si>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</si>
  <si>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</si>
  <si>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</si>
  <si>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</si>
  <si>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</si>
  <si>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</si>
  <si>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</si>
  <si>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</si>
  <si>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</si>
  <si>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</si>
  <si>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</si>
  <si>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</si>
  <si>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</si>
  <si>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</si>
  <si>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</si>
  <si>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</si>
  <si>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</si>
  <si>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</si>
  <si>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</si>
  <si>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</si>
  <si>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</si>
  <si>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</si>
  <si>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</si>
  <si>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</si>
  <si>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</si>
  <si>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</si>
  <si>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</si>
  <si>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</si>
  <si>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</si>
  <si>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</si>
  <si>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</si>
  <si>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</si>
  <si>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</si>
  <si>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</si>
  <si>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</si>
  <si>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</si>
  <si>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</si>
  <si>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</si>
  <si>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</si>
  <si>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</si>
  <si>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</si>
  <si>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</si>
  <si>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</si>
  <si>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</si>
  <si>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</si>
  <si>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</si>
  <si>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</si>
  <si>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</si>
  <si>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</si>
  <si>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</si>
  <si>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</si>
  <si>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</si>
  <si>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</si>
  <si>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</si>
  <si>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</si>
  <si>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</si>
  <si>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</si>
  <si>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</si>
  <si>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</si>
  <si>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</si>
  <si>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</si>
  <si>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</si>
  <si>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</si>
  <si>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</si>
  <si>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</si>
  <si>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</si>
  <si>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</si>
  <si>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</si>
  <si>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</si>
  <si>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</si>
  <si>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</si>
  <si>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</si>
  <si>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</si>
  <si>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</si>
  <si>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</si>
  <si>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</si>
  <si>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</si>
  <si>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</si>
  <si>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</si>
  <si>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</si>
  <si>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</si>
  <si>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</si>
  <si>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</si>
  <si>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</si>
  <si>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</si>
  <si>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</si>
  <si>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</si>
  <si>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</si>
  <si>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</si>
  <si>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</si>
  <si>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</si>
  <si>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</si>
  <si>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</si>
  <si>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</si>
  <si>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</si>
  <si>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</si>
  <si>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</si>
  <si>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</si>
  <si>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</si>
  <si>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</si>
  <si>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</si>
  <si>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</si>
  <si>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</si>
  <si>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</si>
  <si>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</si>
  <si>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</si>
  <si>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</si>
  <si>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</si>
  <si>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</si>
  <si>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</si>
  <si>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</si>
  <si>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</si>
  <si>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</si>
  <si>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</si>
  <si>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</si>
  <si>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</si>
  <si>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</si>
  <si>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</si>
  <si>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</si>
  <si>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</si>
  <si>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</si>
  <si>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</si>
  <si>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</si>
  <si>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</si>
  <si>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</si>
  <si>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</si>
  <si>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</si>
  <si>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</si>
  <si>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</si>
  <si>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</si>
  <si>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</si>
  <si>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</si>
  <si>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</si>
  <si>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</si>
  <si>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</si>
  <si>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</si>
  <si>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</si>
  <si>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</si>
  <si>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</si>
  <si>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</si>
  <si>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</si>
  <si>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</si>
  <si>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</si>
  <si>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</si>
  <si>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</si>
  <si>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</si>
  <si>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</si>
  <si>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</si>
  <si>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</si>
  <si>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</si>
  <si>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</si>
  <si>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</si>
  <si>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</si>
  <si>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</si>
  <si>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</si>
  <si>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</si>
  <si>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</si>
  <si>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</si>
  <si>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</si>
  <si>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</si>
  <si>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</si>
  <si>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</si>
  <si>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</si>
  <si>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</si>
  <si>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</si>
  <si>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</si>
  <si>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</si>
  <si>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</si>
  <si>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</si>
  <si>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</si>
  <si>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</si>
  <si>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</si>
  <si>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</si>
  <si>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</si>
  <si>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</si>
  <si>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</si>
  <si>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</si>
  <si>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</si>
  <si>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</si>
  <si>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</si>
  <si>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</si>
  <si>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</si>
  <si>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</si>
  <si>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</si>
  <si>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</si>
  <si>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</si>
  <si>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</si>
  <si>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</si>
  <si>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</si>
  <si>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</si>
  <si>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</si>
  <si>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</si>
  <si>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</si>
  <si>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</si>
  <si>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</si>
  <si>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</si>
  <si>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</si>
  <si>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</si>
  <si>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</si>
  <si>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</si>
  <si>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</si>
  <si>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</si>
  <si>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</si>
  <si>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</si>
  <si>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</si>
  <si>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</si>
  <si>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</si>
  <si>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</si>
  <si>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</si>
  <si>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</si>
  <si>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</si>
  <si>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</si>
  <si>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</si>
  <si>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</si>
  <si>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</si>
  <si>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</si>
  <si>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</si>
  <si>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</si>
  <si>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</si>
  <si>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</si>
  <si>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</si>
  <si>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</si>
  <si>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</si>
  <si>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</si>
  <si>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</si>
  <si>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</si>
  <si>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</si>
  <si>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</si>
  <si>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</si>
  <si>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</si>
  <si>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</si>
  <si>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</si>
  <si>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</si>
  <si>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</si>
  <si>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</si>
  <si>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</si>
  <si>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</si>
  <si>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</si>
  <si>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</si>
  <si>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</si>
  <si>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</si>
  <si>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</si>
  <si>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</si>
  <si>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</si>
  <si>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</si>
  <si>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</si>
  <si>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</si>
  <si>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</si>
  <si>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</si>
  <si>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</si>
  <si>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</si>
  <si>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</si>
  <si>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</si>
  <si>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</si>
  <si>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</si>
  <si>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</si>
  <si>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</si>
  <si>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</si>
  <si>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</si>
  <si>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</si>
  <si>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</si>
  <si>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</si>
  <si>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</si>
  <si>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</si>
  <si>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</si>
  <si>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</si>
  <si>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</si>
  <si>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</si>
  <si>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</si>
  <si>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</si>
  <si>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</si>
  <si>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</si>
  <si>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</si>
  <si>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</si>
  <si>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</si>
  <si>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</si>
  <si>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</si>
  <si>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</si>
  <si>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</si>
  <si>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</si>
  <si>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</si>
  <si>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</si>
  <si>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</si>
  <si>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</si>
  <si>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</si>
  <si>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</si>
  <si>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</si>
  <si>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</si>
  <si>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</si>
  <si>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</si>
  <si>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</si>
  <si>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</si>
  <si>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</si>
  <si>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</si>
  <si>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</si>
  <si>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</si>
  <si>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</si>
  <si>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</si>
  <si>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</si>
  <si>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</si>
  <si>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</si>
  <si>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</si>
  <si>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</si>
  <si>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</si>
  <si>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</si>
  <si>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</si>
  <si>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</si>
  <si>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</si>
  <si>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</si>
  <si>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</si>
  <si>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</si>
  <si>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</si>
  <si>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</si>
  <si>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</si>
  <si>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</si>
  <si>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</si>
  <si>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</si>
  <si>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</si>
  <si>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</si>
  <si>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</si>
  <si>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</si>
  <si>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</si>
  <si>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</si>
  <si>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</si>
  <si>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</si>
  <si>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</si>
  <si>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</si>
  <si>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</si>
  <si>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</si>
  <si>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</si>
  <si>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</si>
  <si>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</si>
  <si>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</si>
  <si>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</si>
  <si>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</si>
  <si>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</si>
  <si>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</si>
  <si>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</si>
  <si>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</si>
  <si>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</si>
  <si>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</si>
  <si>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</si>
  <si>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</si>
  <si>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</si>
  <si>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</si>
  <si>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</si>
  <si>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</si>
  <si>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</si>
  <si>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</si>
  <si>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</si>
  <si>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</si>
  <si>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</si>
  <si>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</si>
  <si>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</si>
  <si>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</si>
  <si>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</si>
  <si>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</si>
  <si>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</si>
  <si>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</si>
  <si>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</si>
  <si>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</si>
  <si>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</si>
  <si>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</si>
  <si>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</si>
  <si>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</si>
  <si>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</si>
  <si>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</si>
  <si>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</si>
  <si>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</si>
  <si>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</si>
  <si>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</si>
  <si>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</si>
  <si>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</si>
  <si>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</si>
  <si>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</si>
  <si>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</si>
  <si>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</si>
  <si>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</si>
  <si>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</si>
  <si>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</si>
  <si>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</si>
  <si>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</si>
  <si>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</si>
  <si>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</si>
  <si>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</si>
  <si>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</si>
  <si>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</si>
  <si>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</si>
  <si>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</si>
  <si>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</si>
  <si>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</si>
  <si>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</si>
  <si>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</si>
  <si>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</si>
  <si>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</si>
  <si>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</si>
  <si>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</si>
  <si>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</si>
  <si>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</si>
  <si>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</si>
  <si>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</si>
  <si>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</si>
  <si>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</si>
  <si>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</si>
  <si>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</si>
  <si>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</si>
  <si>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</si>
  <si>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</si>
  <si>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</si>
  <si>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</si>
  <si>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</si>
  <si>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</si>
  <si>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</si>
  <si>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</si>
  <si>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</si>
  <si>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</si>
  <si>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</si>
  <si>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</si>
  <si>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</si>
  <si>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</si>
  <si>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</si>
  <si>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</si>
  <si>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</si>
  <si>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</si>
  <si>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</si>
  <si>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</si>
  <si>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</si>
  <si>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</si>
  <si>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</si>
  <si>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</si>
  <si>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</si>
  <si>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</si>
  <si>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</si>
  <si>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</si>
  <si>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</si>
  <si>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</si>
  <si>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</si>
  <si>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</si>
  <si>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</si>
  <si>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</si>
  <si>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</si>
  <si>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</si>
  <si>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</si>
  <si>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</si>
  <si>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</si>
  <si>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</si>
  <si>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</si>
  <si>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</si>
  <si>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</si>
  <si>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</si>
  <si>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</si>
  <si>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</si>
  <si>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</si>
  <si>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</si>
  <si>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</si>
  <si>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</si>
  <si>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</si>
  <si>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</si>
  <si>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</si>
  <si>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</si>
  <si>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</si>
  <si>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</si>
  <si>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</si>
  <si>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</si>
  <si>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</si>
  <si>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</si>
  <si>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</si>
  <si>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</si>
  <si>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</si>
  <si>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</si>
  <si>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</si>
  <si>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</si>
  <si>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</si>
  <si>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</si>
  <si>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</si>
  <si>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</si>
  <si>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</si>
  <si>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</si>
  <si>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</si>
  <si>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</si>
  <si>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</si>
  <si>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</si>
  <si>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</si>
  <si>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</si>
  <si>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</si>
  <si>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</si>
  <si>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</si>
  <si>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</si>
  <si>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</si>
  <si>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</si>
  <si>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</si>
  <si>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</si>
  <si>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</si>
  <si>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</si>
  <si>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</si>
  <si>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</si>
  <si>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</si>
  <si>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</si>
  <si>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</si>
  <si>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</si>
  <si>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</si>
  <si>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</si>
  <si>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</si>
  <si>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</si>
  <si>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</si>
  <si>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</si>
  <si>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</si>
  <si>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</si>
  <si>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</si>
  <si>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</si>
  <si>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</si>
  <si>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</si>
  <si>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</si>
  <si>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</si>
  <si>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</si>
  <si>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</si>
  <si>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</si>
  <si>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</si>
  <si>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</si>
  <si>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</si>
  <si>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</si>
  <si>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</si>
  <si>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</si>
  <si>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</si>
  <si>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</si>
  <si>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</si>
  <si>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</si>
  <si>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</si>
  <si>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</si>
  <si>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</si>
  <si>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</si>
  <si>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</si>
  <si>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</si>
  <si>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</si>
  <si>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</si>
  <si>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</si>
  <si>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</si>
  <si>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</si>
  <si>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</si>
  <si>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</si>
  <si>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</si>
  <si>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</si>
  <si>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</si>
  <si>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</si>
  <si>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</si>
  <si>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</si>
  <si>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</si>
  <si>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</si>
  <si>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</si>
  <si>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</si>
  <si>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</si>
  <si>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</si>
  <si>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</si>
  <si>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</si>
  <si>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</si>
  <si>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</si>
  <si>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</si>
  <si>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</si>
  <si>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</si>
  <si>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</si>
  <si>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</si>
  <si>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</si>
  <si>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</si>
  <si>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</si>
  <si>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</si>
  <si>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</si>
  <si>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</si>
  <si>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</si>
  <si>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</si>
  <si>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</si>
  <si>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</si>
  <si>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</si>
  <si>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</si>
  <si>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</si>
  <si>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</si>
  <si>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</si>
  <si>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</si>
  <si>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</si>
  <si>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</si>
  <si>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</si>
  <si>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</si>
  <si>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</si>
  <si>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</si>
  <si>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</si>
  <si>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</si>
  <si>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</si>
  <si>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</si>
  <si>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</si>
  <si>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</si>
  <si>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</si>
  <si>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</si>
  <si>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</si>
  <si>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</si>
  <si>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</si>
  <si>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</si>
  <si>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</si>
  <si>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</si>
  <si>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</si>
  <si>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</si>
  <si>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</si>
  <si>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</si>
  <si>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</si>
  <si>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</si>
  <si>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</si>
  <si>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</si>
  <si>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</si>
  <si>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</si>
  <si>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</si>
  <si>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</si>
  <si>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</si>
  <si>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</si>
  <si>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</si>
  <si>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</si>
  <si>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</si>
  <si>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</si>
  <si>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</si>
  <si>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</si>
  <si>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</si>
  <si>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</si>
  <si>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</si>
  <si>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</si>
  <si>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</si>
  <si>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</si>
  <si>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</si>
  <si>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</si>
  <si>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</si>
  <si>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</si>
  <si>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</si>
  <si>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</si>
  <si>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</si>
  <si>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</si>
  <si>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</si>
  <si>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</si>
  <si>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</si>
  <si>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</si>
  <si>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</si>
  <si>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</si>
  <si>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</si>
  <si>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</si>
  <si>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</si>
  <si>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</si>
  <si>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</si>
  <si>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</si>
  <si>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</si>
  <si>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</si>
  <si>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</si>
  <si>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</si>
  <si>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</si>
  <si>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</si>
  <si>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</si>
  <si>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</si>
  <si>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</si>
  <si>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</si>
  <si>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</si>
  <si>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</si>
  <si>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</si>
  <si>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</si>
  <si>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</si>
  <si>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</si>
  <si>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</si>
  <si>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</si>
  <si>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</si>
  <si>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</si>
  <si>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</si>
  <si>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</si>
  <si>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</si>
  <si>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</si>
  <si>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</si>
  <si>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</si>
  <si>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</si>
  <si>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</si>
  <si>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</si>
  <si>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</si>
  <si>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</si>
  <si>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</si>
  <si>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</si>
  <si>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</si>
  <si>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</si>
  <si>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</si>
  <si>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</si>
  <si>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</si>
  <si>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</si>
  <si>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</si>
  <si>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</si>
  <si>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</si>
  <si>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</si>
  <si>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</si>
  <si>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</si>
  <si>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</si>
  <si>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</si>
  <si>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</si>
  <si>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</si>
  <si>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</si>
  <si>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</si>
  <si>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</si>
  <si>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</si>
  <si>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</si>
  <si>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</si>
  <si>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</si>
  <si>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</si>
  <si>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</si>
  <si>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</si>
  <si>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</si>
  <si>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</si>
  <si>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</si>
  <si>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</si>
  <si>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</si>
  <si>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</si>
  <si>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</si>
  <si>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</si>
  <si>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</si>
  <si>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</si>
  <si>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</si>
  <si>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</si>
  <si>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</si>
  <si>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</si>
  <si>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</si>
  <si>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</si>
  <si>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</si>
  <si>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</si>
  <si>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</si>
  <si>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</si>
  <si>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</si>
  <si>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</si>
  <si>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</si>
  <si>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</si>
  <si>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</si>
  <si>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</si>
  <si>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</si>
  <si>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</si>
  <si>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</si>
  <si>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</si>
  <si>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</si>
  <si>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</si>
  <si>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</si>
  <si>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</si>
  <si>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</si>
  <si>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</si>
  <si>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</si>
  <si>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</si>
  <si>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</si>
  <si>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</si>
  <si>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</si>
  <si>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</si>
  <si>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</si>
  <si>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</si>
  <si>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</si>
  <si>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</si>
  <si>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</si>
  <si>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</si>
  <si>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</si>
  <si>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</si>
  <si>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</si>
  <si>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</si>
  <si>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</si>
  <si>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</si>
  <si>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</si>
  <si>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</si>
  <si>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</si>
  <si>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</si>
  <si>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</si>
  <si>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</si>
  <si>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</si>
  <si>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</si>
  <si>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</si>
  <si>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</si>
  <si>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</si>
  <si>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</si>
  <si>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</si>
  <si>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</si>
  <si>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</si>
  <si>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</si>
  <si>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</si>
  <si>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</si>
  <si>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</si>
  <si>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</si>
  <si>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</si>
  <si>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</si>
  <si>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</si>
  <si>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</si>
  <si>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</si>
  <si>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</si>
  <si>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</si>
  <si>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</si>
  <si>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</si>
  <si>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</si>
  <si>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</si>
  <si>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</si>
  <si>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</si>
  <si>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</si>
  <si>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</si>
  <si>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</si>
  <si>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</si>
  <si>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</si>
  <si>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</si>
  <si>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</si>
  <si>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</si>
  <si>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</si>
  <si>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</si>
  <si>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</si>
  <si>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</si>
  <si>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</si>
  <si>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</si>
  <si>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</si>
  <si>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</si>
  <si>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</si>
  <si>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</si>
  <si>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</si>
  <si>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</si>
  <si>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</si>
  <si>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</si>
  <si>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</si>
  <si>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</si>
  <si>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</si>
  <si>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</si>
  <si>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</si>
  <si>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</si>
  <si>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</si>
  <si>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</si>
  <si>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</si>
  <si>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</si>
  <si>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</si>
  <si>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</si>
  <si>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</si>
  <si>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</si>
  <si>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</si>
  <si>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</si>
  <si>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</si>
  <si>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</si>
  <si>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</si>
  <si>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</si>
  <si>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</si>
  <si>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</si>
  <si>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</si>
  <si>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</si>
  <si>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</si>
  <si>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</si>
  <si>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</si>
  <si>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</si>
  <si>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</si>
  <si>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</si>
  <si>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</si>
  <si>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</si>
  <si>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</si>
  <si>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</si>
  <si>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</si>
  <si>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</si>
  <si>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</si>
  <si>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</si>
  <si>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</si>
  <si>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</si>
  <si>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</si>
  <si>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</si>
  <si>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</si>
  <si>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</si>
  <si>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</si>
  <si>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</si>
  <si>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</si>
  <si>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</si>
  <si>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</si>
  <si>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</si>
  <si>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</si>
  <si>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</si>
  <si>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</si>
  <si>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</si>
  <si>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</si>
  <si>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</si>
  <si>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</si>
  <si>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</si>
  <si>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</si>
  <si>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</si>
  <si>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</si>
  <si>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</si>
  <si>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</si>
  <si>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</si>
  <si>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</si>
  <si>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</si>
  <si>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</si>
  <si>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</si>
  <si>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</si>
  <si>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</si>
  <si>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</si>
  <si>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</si>
  <si>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</si>
  <si>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</si>
  <si>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</si>
  <si>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</si>
  <si>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</si>
  <si>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</si>
  <si>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</si>
  <si>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</si>
  <si>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</si>
  <si>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</si>
  <si>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</si>
  <si>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</si>
  <si>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</si>
  <si>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</si>
  <si>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</si>
  <si>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</si>
  <si>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</si>
  <si>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</si>
  <si>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</si>
  <si>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</si>
  <si>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</si>
  <si>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</si>
  <si>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</si>
  <si>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</si>
  <si>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</si>
  <si>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</si>
  <si>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</si>
  <si>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</si>
  <si>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</si>
  <si>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</si>
  <si>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</si>
  <si>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</si>
  <si>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</si>
  <si>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</si>
  <si>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</si>
  <si>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</si>
  <si>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</si>
  <si>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</si>
  <si>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</si>
  <si>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</si>
  <si>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</si>
  <si>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</si>
  <si>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</si>
  <si>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</si>
  <si>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</si>
  <si>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</si>
  <si>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</si>
  <si>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</si>
  <si>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</si>
  <si>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</si>
  <si>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</si>
  <si>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</si>
  <si>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</si>
  <si>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</si>
  <si>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</si>
  <si>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</si>
  <si>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</si>
  <si>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</si>
  <si>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</si>
  <si>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</si>
  <si>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</si>
  <si>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</si>
  <si>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</si>
  <si>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</si>
  <si>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</si>
  <si>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</si>
  <si>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</si>
  <si>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</si>
  <si>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</si>
  <si>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</si>
  <si>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</si>
  <si>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</si>
  <si>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</si>
  <si>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</si>
  <si>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</si>
  <si>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</si>
  <si>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</si>
  <si>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</si>
  <si>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</si>
  <si>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</si>
  <si>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</si>
  <si>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</si>
  <si>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</si>
  <si>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</si>
  <si>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</si>
  <si>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</si>
  <si>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</si>
  <si>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</si>
  <si>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</si>
  <si>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</si>
  <si>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</si>
  <si>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</si>
  <si>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</si>
  <si>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</si>
  <si>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</si>
  <si>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</si>
  <si>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</si>
  <si>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</si>
  <si>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</si>
  <si>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</si>
  <si>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</si>
  <si>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</si>
  <si>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</si>
  <si>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</si>
  <si>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</si>
  <si>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</si>
  <si>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</si>
  <si>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</si>
  <si>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</si>
  <si>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</si>
  <si>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</si>
  <si>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</si>
  <si>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</si>
  <si>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</si>
  <si>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</si>
  <si>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</si>
  <si>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</si>
  <si>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</si>
  <si>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</si>
  <si>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</si>
  <si>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</si>
  <si>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</si>
  <si>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</si>
  <si>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</si>
  <si>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</si>
  <si>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</si>
  <si>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</si>
  <si>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</si>
  <si>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</si>
  <si>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</si>
  <si>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</si>
  <si>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</si>
  <si>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</si>
  <si>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</si>
  <si>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</si>
  <si>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</si>
  <si>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</si>
  <si>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</si>
  <si>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</si>
  <si>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</si>
  <si>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</si>
  <si>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</si>
  <si>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</si>
  <si>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</si>
  <si>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</si>
  <si>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</si>
  <si>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</si>
  <si>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</si>
  <si>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</si>
  <si>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</si>
  <si>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</si>
  <si>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</si>
  <si>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</si>
  <si>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</si>
  <si>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</si>
  <si>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</si>
  <si>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</si>
  <si>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</si>
  <si>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</si>
  <si>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</si>
  <si>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</si>
  <si>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</si>
  <si>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</si>
  <si>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</si>
  <si>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</si>
  <si>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</si>
  <si>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</si>
  <si>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</si>
  <si>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</si>
  <si>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</si>
  <si>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</si>
  <si>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</si>
  <si>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</si>
  <si>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</si>
  <si>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</si>
  <si>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</si>
  <si>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</si>
  <si>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</si>
  <si>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</si>
  <si>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</si>
  <si>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</si>
  <si>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</si>
  <si>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</si>
  <si>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</si>
  <si>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</si>
  <si>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</si>
  <si>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</si>
  <si>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</si>
  <si>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</si>
  <si>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</si>
  <si>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</si>
  <si>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</si>
  <si>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</si>
  <si>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</si>
  <si>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</si>
  <si>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</si>
  <si>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</si>
  <si>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</si>
  <si>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</si>
  <si>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</si>
  <si>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</si>
  <si>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</si>
  <si>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</si>
  <si>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</si>
  <si>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</si>
  <si>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</si>
  <si>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</si>
  <si>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</si>
  <si>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</si>
  <si>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</si>
  <si>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</si>
  <si>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</si>
  <si>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</si>
  <si>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</si>
  <si>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</si>
  <si>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</si>
  <si>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</si>
  <si>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</si>
  <si>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</si>
  <si>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</si>
  <si>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</si>
  <si>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</si>
  <si>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</si>
  <si>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</si>
  <si>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</si>
  <si>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</si>
  <si>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</si>
  <si>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</si>
  <si>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</si>
  <si>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</si>
  <si>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</si>
  <si>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</si>
  <si>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</si>
  <si>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</si>
  <si>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</si>
  <si>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</si>
  <si>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</si>
  <si>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</si>
  <si>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</si>
  <si>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</si>
  <si>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</si>
  <si>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</si>
  <si>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</si>
  <si>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</si>
  <si>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</si>
  <si>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</si>
  <si>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</si>
  <si>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</si>
  <si>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</si>
  <si>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</si>
  <si>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</si>
  <si>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</si>
  <si>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</si>
  <si>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</si>
  <si>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</si>
  <si>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</si>
  <si>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</si>
  <si>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</si>
  <si>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</si>
  <si>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</si>
  <si>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</si>
  <si>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</si>
  <si>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</si>
  <si>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</si>
  <si>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</si>
  <si>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</si>
  <si>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</si>
  <si>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</si>
  <si>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</si>
  <si>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</si>
  <si>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</si>
  <si>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</si>
  <si>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</si>
  <si>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</si>
  <si>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</si>
  <si>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</si>
  <si>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</si>
  <si>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</si>
  <si>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</si>
  <si>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</si>
  <si>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</si>
  <si>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</si>
  <si>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</si>
  <si>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</si>
  <si>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</si>
  <si>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</si>
  <si>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</si>
  <si>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</si>
  <si>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</si>
  <si>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</si>
  <si>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</si>
  <si>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</si>
  <si>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</si>
  <si>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</si>
  <si>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</si>
  <si>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</si>
  <si>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</si>
  <si>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</si>
  <si>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</si>
  <si>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</si>
  <si>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</si>
  <si>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</si>
  <si>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</si>
  <si>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</si>
  <si>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</si>
  <si>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</si>
  <si>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</si>
  <si>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</si>
  <si>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</si>
  <si>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</si>
  <si>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</si>
  <si>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</si>
  <si>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</si>
  <si>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</si>
  <si>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</si>
  <si>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</si>
  <si>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</si>
  <si>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</si>
  <si>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</si>
  <si>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</si>
  <si>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</si>
  <si>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</si>
  <si>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</si>
  <si>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</si>
  <si>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</si>
  <si>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</si>
  <si>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</si>
  <si>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</si>
  <si>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</si>
  <si>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</si>
  <si>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</si>
  <si>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</si>
  <si>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</si>
  <si>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</si>
  <si>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</si>
  <si>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</si>
  <si>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</si>
  <si>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</si>
  <si>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</si>
  <si>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</si>
  <si>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</si>
  <si>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</si>
  <si>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</si>
  <si>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</si>
  <si>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</si>
  <si>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</si>
  <si>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</si>
  <si>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</si>
  <si>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</si>
  <si>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</si>
  <si>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</si>
  <si>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</si>
  <si>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</si>
  <si>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</si>
  <si>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</si>
  <si>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</si>
  <si>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</si>
  <si>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</si>
  <si>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</si>
  <si>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</si>
  <si>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</si>
  <si>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</si>
  <si>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</si>
  <si>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</si>
  <si>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</si>
  <si>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</si>
  <si>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</si>
  <si>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</si>
  <si>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</si>
  <si>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</si>
  <si>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</si>
  <si>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</si>
  <si>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</si>
  <si>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</si>
  <si>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</si>
  <si>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</si>
  <si>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</si>
  <si>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</si>
  <si>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</si>
  <si>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</si>
  <si>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</si>
  <si>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</si>
  <si>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</si>
  <si>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</si>
  <si>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</si>
  <si>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</si>
  <si>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</si>
  <si>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</si>
  <si>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</si>
  <si>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</si>
  <si>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</si>
  <si>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</si>
  <si>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</si>
  <si>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</si>
  <si>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</si>
  <si>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</si>
  <si>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</si>
  <si>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</si>
  <si>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</si>
  <si>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</si>
  <si>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</si>
  <si>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</si>
  <si>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</si>
  <si>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</si>
  <si>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</si>
  <si>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</si>
  <si>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</si>
  <si>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</si>
  <si>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</si>
  <si>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</si>
  <si>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</si>
  <si>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</si>
  <si>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</si>
  <si>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</si>
  <si>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</si>
  <si>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</si>
  <si>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</si>
  <si>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</si>
  <si>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</si>
  <si>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</si>
  <si>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</si>
  <si>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</si>
  <si>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</si>
  <si>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</si>
  <si>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</si>
  <si>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</si>
  <si>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</si>
  <si>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</si>
  <si>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</si>
  <si>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</si>
  <si>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</si>
  <si>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</si>
  <si>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</si>
  <si>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</si>
  <si>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</si>
  <si>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</si>
  <si>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</si>
  <si>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</si>
  <si>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</si>
  <si>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</si>
  <si>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</si>
  <si>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</si>
  <si>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</si>
  <si>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</si>
  <si>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</si>
  <si>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</si>
  <si>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</si>
  <si>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</si>
  <si>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</si>
  <si>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</si>
  <si>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</si>
  <si>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</si>
  <si>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</si>
  <si>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</si>
  <si>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</si>
  <si>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</si>
  <si>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</si>
  <si>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</si>
  <si>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</si>
  <si>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</si>
  <si>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</si>
  <si>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</si>
  <si>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</si>
  <si>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</si>
  <si>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</si>
  <si>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</si>
  <si>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</si>
  <si>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</si>
  <si>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</si>
  <si>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</si>
  <si>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</si>
  <si>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</si>
  <si>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</si>
  <si>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</si>
  <si>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</si>
  <si>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</si>
  <si>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</si>
  <si>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</si>
  <si>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</si>
  <si>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</si>
  <si>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</si>
  <si>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</si>
  <si>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</si>
  <si>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</si>
  <si>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</si>
  <si>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</si>
  <si>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</si>
  <si>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</si>
  <si>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</si>
  <si>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</si>
  <si>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</si>
  <si>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</si>
  <si>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</si>
  <si>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</si>
  <si>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</si>
  <si>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</si>
  <si>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</si>
  <si>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</si>
  <si>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</si>
  <si>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</si>
  <si>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</si>
  <si>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</si>
  <si>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</si>
  <si>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</si>
  <si>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</si>
  <si>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</si>
  <si>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</si>
  <si>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</si>
  <si>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</si>
  <si>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</si>
  <si>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</si>
  <si>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</si>
  <si>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</si>
  <si>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</si>
  <si>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</si>
  <si>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</si>
  <si>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</si>
  <si>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</si>
  <si>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</si>
  <si>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</si>
  <si>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</si>
  <si>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</si>
  <si>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</si>
  <si>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</si>
  <si>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</si>
  <si>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</si>
  <si>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</si>
  <si>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</si>
  <si>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</si>
  <si>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</si>
  <si>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</si>
  <si>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</si>
  <si>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</si>
  <si>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</si>
  <si>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</si>
  <si>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</si>
  <si>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</si>
  <si>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</si>
  <si>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</si>
  <si>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</si>
  <si>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</si>
  <si>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</si>
  <si>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</si>
  <si>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</si>
  <si>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</si>
  <si>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</si>
  <si>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</si>
  <si>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</si>
  <si>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</si>
  <si>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</si>
  <si>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</si>
  <si>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</si>
  <si>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</si>
  <si>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</si>
  <si>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</si>
  <si>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</si>
  <si>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</si>
  <si>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</si>
  <si>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</si>
  <si>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</si>
  <si>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</si>
  <si>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</si>
  <si>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</si>
  <si>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</si>
  <si>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</si>
  <si>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</si>
  <si>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</si>
  <si>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</si>
  <si>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</si>
  <si>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</si>
  <si>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</si>
  <si>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</si>
  <si>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</si>
  <si>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</si>
  <si>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</si>
  <si>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</si>
  <si>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</si>
  <si>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</si>
  <si>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</si>
  <si>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</si>
  <si>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</si>
  <si>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</si>
  <si>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</si>
  <si>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</si>
  <si>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</si>
  <si>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</si>
  <si>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</si>
  <si>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</si>
  <si>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</si>
  <si>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</si>
  <si>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</si>
  <si>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</si>
  <si>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</si>
  <si>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</si>
  <si>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</si>
  <si>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</si>
  <si>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</si>
  <si>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</si>
  <si>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</si>
  <si>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</si>
  <si>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</si>
  <si>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</si>
  <si>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</si>
  <si>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</si>
  <si>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</si>
  <si>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</si>
  <si>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</si>
  <si>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</si>
  <si>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</si>
  <si>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</si>
  <si>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</si>
  <si>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</si>
  <si>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</si>
  <si>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</si>
  <si>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</si>
  <si>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</si>
  <si>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</si>
  <si>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</si>
  <si>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</si>
  <si>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</si>
  <si>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</si>
  <si>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</si>
  <si>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</si>
  <si>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</si>
  <si>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</si>
  <si>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</si>
  <si>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</si>
  <si>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</si>
  <si>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</si>
  <si>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</si>
  <si>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</si>
  <si>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</si>
  <si>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</si>
  <si>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</si>
  <si>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</si>
  <si>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</si>
  <si>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</si>
  <si>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</si>
  <si>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</si>
  <si>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</si>
  <si>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</si>
  <si>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</si>
  <si>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</si>
  <si>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</si>
  <si>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</si>
  <si>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</si>
  <si>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</si>
  <si>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</si>
  <si>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</si>
  <si>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</si>
  <si>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</si>
  <si>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</si>
  <si>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</si>
  <si>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</si>
  <si>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</si>
  <si>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</si>
  <si>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</si>
  <si>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</si>
  <si>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</si>
  <si>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</si>
  <si>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</si>
  <si>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</si>
  <si>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</si>
  <si>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</si>
  <si>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</si>
  <si>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</si>
  <si>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</si>
  <si>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</si>
  <si>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</si>
  <si>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</si>
  <si>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</si>
  <si>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</si>
  <si>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</si>
  <si>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</si>
  <si>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</si>
  <si>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</si>
  <si>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</si>
  <si>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</si>
  <si>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</si>
  <si>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</si>
  <si>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</si>
  <si>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</si>
  <si>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</si>
  <si>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</si>
  <si>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</si>
  <si>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</si>
  <si>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</si>
  <si>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</si>
  <si>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</si>
  <si>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</si>
  <si>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</si>
  <si>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</si>
  <si>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</si>
  <si>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</si>
  <si>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</si>
  <si>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</si>
  <si>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</si>
  <si>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</si>
  <si>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</si>
  <si>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</si>
  <si>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</si>
  <si>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</si>
  <si>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</si>
  <si>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</si>
  <si>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</si>
  <si>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</si>
  <si>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</si>
  <si>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</si>
  <si>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</si>
  <si>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</si>
  <si>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</si>
  <si>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</si>
  <si>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</si>
  <si>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</si>
  <si>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</si>
  <si>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</si>
  <si>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</si>
  <si>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</si>
  <si>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</si>
  <si>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</si>
  <si>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</si>
  <si>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</si>
  <si>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</si>
  <si>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</si>
  <si>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</si>
  <si>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</si>
  <si>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</si>
  <si>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</si>
  <si>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</si>
  <si>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</si>
  <si>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</si>
  <si>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</si>
  <si>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</si>
  <si>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</si>
  <si>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</si>
  <si>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</si>
  <si>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</si>
  <si>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</si>
  <si>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</si>
  <si>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</si>
  <si>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</si>
  <si>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</si>
  <si>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</si>
  <si>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</si>
  <si>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</si>
  <si>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</si>
  <si>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</si>
  <si>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</si>
  <si>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</si>
  <si>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</si>
  <si>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</si>
  <si>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</si>
  <si>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</si>
  <si>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</si>
  <si>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</si>
  <si>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</si>
  <si>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</si>
  <si>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</si>
  <si>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</si>
  <si>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</si>
  <si>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</si>
  <si>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</si>
  <si>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</si>
  <si>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</si>
  <si>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</si>
  <si>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</si>
  <si>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</si>
  <si>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</si>
  <si>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</si>
  <si>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</si>
  <si>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</si>
  <si>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</si>
  <si>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</si>
  <si>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</si>
  <si>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</si>
  <si>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</si>
  <si>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</si>
  <si>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</si>
  <si>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</si>
  <si>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</si>
  <si>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</si>
  <si>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</si>
  <si>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</si>
  <si>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</si>
  <si>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</si>
  <si>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</si>
  <si>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</si>
  <si>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</si>
  <si>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</si>
  <si>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</si>
  <si>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</si>
  <si>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</si>
  <si>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</si>
  <si>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</si>
  <si>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</si>
  <si>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</si>
  <si>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</si>
  <si>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</si>
  <si>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</si>
  <si>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</si>
  <si>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</si>
  <si>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</si>
  <si>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</si>
  <si>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</si>
  <si>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</si>
  <si>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</si>
  <si>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</si>
  <si>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</si>
  <si>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</si>
  <si>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</si>
  <si>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</si>
  <si>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</si>
  <si>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</si>
  <si>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</si>
  <si>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</si>
  <si>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</si>
  <si>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</si>
  <si>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</si>
  <si>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</si>
  <si>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</si>
  <si>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</si>
  <si>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</si>
  <si>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</si>
  <si>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</si>
  <si>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</si>
  <si>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</si>
  <si>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</si>
  <si>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</si>
  <si>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</si>
  <si>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</si>
  <si>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</si>
  <si>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</si>
  <si>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</si>
  <si>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</si>
  <si>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</si>
  <si>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</si>
  <si>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</si>
  <si>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</si>
  <si>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</si>
  <si>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</si>
  <si>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</si>
  <si>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</si>
  <si>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</si>
  <si>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</si>
  <si>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</si>
  <si>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</si>
  <si>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</si>
  <si>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</si>
  <si>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</si>
  <si>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</si>
  <si>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</si>
  <si>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</si>
  <si>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</si>
  <si>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</si>
  <si>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</si>
  <si>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</si>
  <si>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</si>
  <si>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</si>
  <si>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</si>
  <si>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</si>
  <si>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</si>
  <si>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</si>
  <si>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</si>
  <si>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</si>
  <si>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</si>
  <si>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</si>
  <si>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</si>
  <si>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</si>
  <si>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</si>
  <si>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</si>
  <si>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</si>
  <si>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</si>
  <si>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</si>
  <si>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</si>
  <si>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</si>
  <si>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</si>
  <si>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</si>
  <si>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</si>
  <si>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</si>
  <si>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</si>
  <si>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</si>
  <si>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</si>
  <si>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</si>
  <si>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</si>
  <si>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</si>
  <si>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</si>
  <si>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</si>
  <si>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</si>
  <si>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</si>
  <si>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</si>
  <si>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</si>
  <si>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</si>
  <si>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</si>
  <si>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</si>
  <si>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</si>
  <si>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</si>
  <si>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</si>
  <si>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</si>
  <si>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</si>
  <si>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</si>
  <si>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</si>
  <si>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</si>
  <si>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</si>
  <si>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</si>
  <si>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</si>
  <si>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</si>
  <si>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</si>
  <si>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</si>
  <si>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</si>
  <si>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</si>
  <si>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</si>
  <si>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</si>
  <si>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</si>
  <si>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</si>
  <si>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</si>
  <si>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</si>
  <si>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</si>
  <si>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</si>
  <si>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</si>
  <si>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</si>
  <si>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</si>
  <si>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</si>
  <si>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</si>
  <si>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</si>
  <si>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</si>
  <si>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</si>
  <si>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</si>
  <si>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</si>
  <si>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</si>
  <si>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</si>
  <si>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</si>
  <si>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</si>
  <si>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</si>
  <si>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</si>
  <si>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</si>
  <si>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</si>
  <si>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</si>
  <si>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</si>
  <si>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</si>
  <si>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</si>
  <si>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</si>
  <si>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</si>
  <si>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</si>
  <si>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</si>
  <si>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</si>
  <si>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</si>
  <si>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</si>
  <si>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</si>
  <si>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</si>
  <si>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</si>
  <si>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</si>
  <si>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</si>
  <si>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</si>
  <si>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</si>
  <si>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</si>
  <si>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</si>
  <si>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</si>
  <si>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</si>
  <si>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</si>
  <si>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</si>
  <si>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</si>
  <si>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</si>
  <si>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</si>
  <si>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</si>
  <si>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</si>
  <si>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</si>
  <si>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</si>
  <si>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</si>
  <si>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</si>
  <si>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</si>
  <si>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</si>
  <si>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</si>
  <si>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</si>
  <si>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</si>
  <si>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</si>
  <si>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</si>
  <si>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</si>
  <si>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</si>
  <si>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</si>
  <si>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</si>
  <si>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</si>
  <si>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</si>
  <si>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</si>
  <si>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</si>
  <si>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</si>
  <si>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</si>
  <si>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</si>
  <si>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</si>
  <si>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</si>
  <si>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</si>
  <si>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</si>
  <si>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</si>
  <si>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</si>
  <si>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</si>
  <si>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</si>
  <si>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</si>
  <si>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</si>
  <si>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</si>
  <si>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</si>
  <si>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</si>
  <si>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</si>
  <si>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</si>
  <si>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</si>
  <si>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</si>
  <si>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</si>
  <si>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</si>
  <si>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</si>
  <si>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</si>
  <si>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</si>
  <si>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</si>
  <si>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</si>
  <si>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</si>
  <si>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</si>
  <si>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</si>
  <si>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</si>
  <si>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</si>
  <si>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</si>
  <si>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</si>
  <si>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</si>
  <si>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</si>
  <si>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</si>
  <si>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</si>
  <si>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</si>
  <si>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</si>
  <si>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</si>
  <si>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</si>
  <si>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</si>
  <si>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</si>
  <si>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</si>
  <si>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</si>
  <si>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</si>
  <si>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</si>
  <si>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</si>
  <si>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</si>
  <si>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</si>
  <si>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</si>
  <si>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</si>
  <si>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</si>
  <si>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</si>
  <si>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</si>
  <si>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</si>
  <si>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</si>
  <si>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</si>
  <si>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</si>
  <si>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</si>
  <si>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</si>
  <si>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</si>
  <si>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</si>
  <si>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</si>
  <si>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</si>
  <si>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</si>
  <si>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</si>
  <si>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</si>
  <si>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</si>
  <si>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</si>
  <si>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</si>
  <si>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</si>
  <si>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</si>
  <si>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</si>
  <si>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</si>
  <si>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</si>
  <si>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</si>
  <si>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</si>
  <si>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</si>
  <si>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</si>
  <si>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</si>
  <si>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</si>
  <si>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</si>
  <si>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</si>
  <si>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</si>
  <si>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</si>
  <si>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</si>
  <si>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</si>
  <si>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</si>
  <si>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</si>
  <si>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</si>
  <si>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</si>
  <si>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</si>
  <si>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</si>
  <si>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</si>
  <si>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</si>
  <si>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</si>
  <si>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</si>
  <si>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</si>
  <si>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</si>
  <si>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</si>
  <si>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</si>
  <si>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</si>
  <si>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</si>
  <si>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</si>
  <si>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</si>
  <si>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</si>
  <si>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</si>
  <si>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</si>
  <si>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</si>
  <si>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</si>
  <si>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</si>
  <si>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</si>
  <si>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</si>
  <si>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</si>
  <si>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</si>
  <si>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</si>
  <si>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</si>
  <si>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</si>
  <si>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</si>
  <si>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</si>
  <si>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</si>
  <si>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</si>
  <si>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</si>
  <si>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</si>
  <si>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</si>
  <si>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</si>
  <si>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</si>
  <si>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</si>
  <si>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</si>
  <si>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</si>
  <si>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</si>
  <si>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</si>
  <si>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</si>
  <si>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</si>
  <si>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</si>
  <si>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</si>
  <si>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</si>
  <si>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</si>
  <si>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</si>
  <si>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</si>
  <si>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</si>
  <si>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</si>
  <si>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</si>
  <si>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</si>
  <si>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</si>
  <si>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</si>
  <si>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</si>
  <si>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</si>
  <si>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</si>
  <si>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</si>
  <si>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</si>
  <si>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</si>
  <si>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</si>
  <si>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</si>
  <si>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</si>
  <si>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</si>
  <si>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</si>
  <si>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</si>
  <si>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</si>
  <si>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</si>
  <si>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</si>
  <si>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</si>
  <si>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</si>
  <si>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</si>
  <si>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</si>
  <si>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</si>
  <si>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</si>
  <si>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</si>
  <si>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</si>
  <si>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</si>
  <si>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</si>
  <si>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</si>
  <si>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</si>
  <si>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</si>
  <si>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</si>
  <si>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</si>
  <si>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</si>
  <si>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</si>
  <si>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</si>
  <si>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</si>
  <si>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</si>
  <si>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</si>
  <si>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</si>
  <si>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</si>
  <si>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</si>
  <si>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</si>
  <si>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</si>
  <si>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</si>
  <si>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</si>
  <si>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</si>
  <si>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</si>
  <si>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</si>
  <si>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</si>
  <si>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</si>
  <si>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</si>
  <si>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</si>
  <si>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</si>
  <si>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</si>
  <si>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</si>
  <si>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</si>
  <si>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</si>
  <si>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</si>
  <si>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</si>
  <si>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</si>
  <si>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</si>
  <si>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</si>
  <si>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</si>
  <si>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</si>
  <si>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</si>
  <si>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</si>
  <si>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</si>
  <si>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</si>
  <si>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</si>
  <si>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</si>
  <si>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</si>
  <si>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</si>
  <si>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</si>
  <si>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</si>
  <si>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</si>
  <si>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</si>
  <si>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</si>
  <si>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</si>
  <si>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</si>
  <si>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</si>
  <si>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</si>
  <si>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</si>
  <si>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</si>
  <si>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</si>
  <si>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</si>
  <si>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</si>
  <si>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</si>
  <si>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</si>
  <si>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</si>
  <si>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</si>
  <si>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</si>
  <si>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</si>
  <si>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</si>
  <si>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</si>
  <si>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</si>
  <si>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</si>
  <si>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</si>
  <si>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</si>
  <si>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</si>
  <si>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</si>
  <si>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</si>
  <si>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</si>
  <si>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</si>
  <si>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</si>
  <si>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</si>
  <si>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</si>
  <si>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</si>
  <si>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</si>
  <si>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</si>
  <si>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</si>
  <si>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</si>
  <si>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</si>
  <si>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</si>
  <si>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</si>
  <si>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</si>
  <si>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</si>
  <si>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</si>
  <si>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</si>
  <si>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</si>
  <si>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</si>
  <si>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</si>
  <si>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</si>
  <si>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</si>
  <si>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</si>
  <si>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</si>
  <si>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</si>
  <si>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</si>
  <si>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</si>
  <si>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</si>
  <si>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</si>
  <si>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</si>
  <si>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</si>
  <si>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</si>
  <si>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</si>
  <si>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</si>
  <si>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</si>
  <si>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</si>
  <si>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</si>
  <si>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</si>
  <si>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</si>
  <si>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</si>
  <si>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</si>
  <si>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</si>
  <si>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</si>
  <si>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</si>
  <si>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</si>
  <si>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</si>
  <si>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</si>
  <si>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</si>
  <si>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</si>
  <si>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</si>
  <si>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</si>
  <si>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</si>
  <si>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</si>
  <si>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</si>
  <si>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</si>
  <si>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</si>
  <si>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</si>
  <si>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</si>
  <si>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</si>
  <si>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</si>
  <si>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</si>
  <si>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</si>
  <si>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</si>
  <si>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</si>
  <si>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</si>
  <si>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</si>
  <si>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</si>
  <si>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</si>
  <si>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</si>
  <si>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</si>
  <si>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</si>
  <si>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</si>
  <si>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</si>
  <si>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</si>
  <si>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</si>
  <si>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</si>
  <si>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</si>
  <si>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</si>
  <si>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</si>
  <si>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</si>
  <si>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</si>
  <si>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</si>
  <si>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</si>
  <si>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</si>
  <si>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</si>
  <si>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</si>
  <si>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</si>
  <si>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</si>
  <si>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</si>
  <si>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</si>
  <si>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</si>
  <si>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</si>
  <si>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</si>
  <si>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</si>
  <si>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</si>
  <si>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</si>
  <si>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</si>
  <si>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</si>
  <si>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</si>
  <si>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</si>
  <si>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</si>
  <si>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</si>
  <si>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</si>
  <si>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</si>
  <si>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</si>
  <si>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</si>
  <si>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</si>
  <si>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</si>
  <si>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</si>
  <si>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</si>
  <si>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</si>
  <si>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</si>
  <si>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</si>
  <si>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</si>
  <si>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</si>
  <si>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</si>
  <si>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</si>
  <si>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</si>
  <si>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</si>
  <si>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</si>
  <si>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</si>
  <si>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</si>
  <si>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</si>
  <si>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</si>
  <si>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</si>
  <si>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</si>
  <si>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</si>
  <si>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</si>
  <si>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</si>
  <si>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</si>
  <si>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</si>
  <si>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</si>
  <si>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</si>
  <si>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</si>
  <si>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</si>
  <si>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</si>
  <si>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</si>
  <si>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</si>
  <si>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</si>
  <si>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</si>
  <si>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</si>
  <si>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</si>
  <si>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</si>
  <si>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</si>
  <si>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</si>
  <si>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</si>
  <si>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</si>
  <si>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</si>
  <si>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</si>
  <si>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</si>
  <si>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</si>
  <si>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</si>
  <si>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</si>
  <si>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</si>
  <si>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</si>
  <si>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</si>
  <si>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</si>
  <si>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</si>
  <si>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</si>
  <si>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</si>
  <si>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</si>
  <si>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</si>
  <si>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</si>
  <si>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</si>
  <si>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</si>
  <si>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</si>
  <si>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</si>
  <si>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</si>
  <si>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</si>
  <si>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</si>
  <si>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</si>
  <si>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</si>
  <si>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</si>
  <si>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</si>
  <si>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</si>
  <si>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</si>
  <si>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</si>
  <si>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</si>
  <si>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</si>
  <si>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</si>
  <si>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</si>
  <si>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</si>
  <si>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</si>
  <si>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</si>
  <si>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</si>
  <si>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</si>
  <si>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</si>
  <si>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</si>
  <si>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</si>
  <si>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</si>
  <si>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</si>
  <si>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</si>
  <si>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</si>
  <si>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</si>
  <si>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</si>
  <si>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</si>
  <si>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</si>
  <si>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</si>
  <si>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</si>
  <si>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</si>
  <si>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</si>
  <si>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</si>
  <si>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</si>
  <si>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</si>
  <si>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</si>
  <si>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</si>
  <si>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</si>
  <si>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</si>
  <si>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</si>
  <si>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</si>
  <si>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</si>
  <si>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</si>
  <si>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</si>
  <si>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</si>
  <si>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</si>
  <si>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</si>
  <si>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</si>
  <si>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</si>
  <si>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</si>
  <si>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</si>
  <si>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</si>
  <si>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</si>
  <si>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</si>
  <si>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</si>
  <si>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</si>
  <si>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</si>
  <si>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</si>
  <si>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</si>
  <si>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</si>
  <si>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</si>
  <si>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</si>
  <si>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</si>
  <si>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</si>
  <si>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</si>
  <si>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</si>
  <si>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</si>
  <si>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</si>
  <si>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</si>
  <si>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</si>
  <si>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</si>
  <si>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</si>
  <si>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</si>
  <si>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</si>
  <si>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</si>
  <si>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</si>
  <si>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</si>
  <si>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</si>
  <si>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</si>
  <si>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</si>
  <si>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</si>
  <si>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</si>
  <si>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</si>
  <si>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</si>
  <si>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</si>
  <si>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</si>
  <si>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</si>
  <si>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</si>
  <si>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</si>
  <si>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</si>
  <si>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</si>
  <si>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</si>
  <si>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</si>
  <si>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</si>
  <si>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</si>
  <si>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</si>
  <si>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</si>
  <si>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</si>
  <si>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</si>
  <si>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</si>
  <si>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</si>
  <si>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</si>
  <si>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</si>
  <si>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</si>
  <si>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</si>
  <si>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</si>
  <si>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</si>
  <si>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</si>
  <si>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</si>
  <si>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</si>
  <si>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</si>
  <si>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</si>
  <si>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</si>
  <si>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</si>
  <si>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</si>
  <si>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</si>
  <si>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</si>
  <si>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</si>
  <si>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</si>
  <si>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</si>
  <si>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</si>
  <si>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</si>
  <si>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</si>
  <si>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</si>
  <si>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</si>
  <si>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</si>
  <si>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</si>
  <si>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</si>
  <si>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</si>
  <si>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</si>
  <si>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</si>
  <si>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</si>
  <si>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</si>
  <si>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</si>
  <si>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</si>
  <si>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</si>
  <si>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</si>
  <si>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</si>
  <si>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</si>
  <si>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</si>
  <si>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</si>
  <si>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</si>
  <si>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</si>
  <si>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</si>
  <si>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</si>
  <si>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</si>
  <si>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</si>
  <si>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</si>
  <si>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</si>
  <si>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</si>
  <si>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</si>
  <si>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</si>
  <si>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</si>
  <si>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</si>
  <si>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</si>
  <si>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</si>
  <si>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</si>
  <si>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</si>
  <si>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</si>
  <si>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</si>
  <si>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</si>
  <si>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</si>
  <si>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</si>
  <si>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</si>
  <si>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</si>
  <si>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</si>
  <si>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</si>
  <si>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</si>
  <si>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</si>
  <si>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</si>
  <si>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</si>
  <si>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</si>
  <si>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</si>
  <si>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</si>
  <si>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</si>
  <si>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</si>
  <si>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</si>
  <si>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</si>
  <si>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</si>
  <si>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</si>
  <si>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</si>
  <si>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</si>
  <si>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</si>
  <si>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</si>
  <si>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</si>
  <si>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</si>
  <si>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</si>
  <si>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</si>
  <si>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</si>
  <si>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</si>
  <si>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</si>
  <si>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</si>
  <si>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</si>
  <si>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</si>
  <si>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</si>
  <si>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</si>
  <si>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</si>
  <si>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</si>
  <si>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</si>
  <si>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</si>
  <si>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</si>
  <si>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</si>
  <si>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</si>
  <si>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</si>
  <si>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</si>
  <si>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</si>
  <si>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</si>
  <si>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</si>
  <si>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</si>
  <si>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</si>
  <si>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</si>
  <si>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</si>
  <si>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</si>
  <si>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</si>
  <si>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</si>
  <si>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</si>
  <si>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</si>
  <si>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</si>
  <si>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</si>
  <si>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</si>
  <si>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</si>
  <si>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</si>
  <si>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</si>
  <si>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</si>
  <si>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</si>
  <si>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</si>
  <si>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</si>
  <si>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</si>
  <si>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</si>
  <si>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</si>
  <si>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</si>
  <si>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</si>
  <si>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</si>
  <si>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</si>
  <si>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</si>
  <si>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</si>
  <si>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</si>
  <si>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</si>
  <si>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</si>
  <si>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</si>
  <si>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</si>
  <si>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</si>
  <si>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</si>
  <si>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</si>
  <si>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</si>
  <si>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</si>
  <si>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</si>
  <si>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</si>
  <si>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</si>
  <si>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</si>
  <si>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</si>
  <si>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</si>
  <si>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</si>
  <si>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</si>
  <si>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</si>
  <si>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</si>
  <si>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</si>
  <si>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</si>
  <si>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</si>
  <si>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</si>
  <si>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</si>
  <si>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</si>
  <si>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</si>
  <si>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</si>
  <si>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</si>
  <si>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</si>
  <si>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</si>
  <si>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</si>
  <si>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</si>
  <si>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</si>
  <si>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</si>
  <si>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</si>
  <si>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</si>
  <si>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</si>
  <si>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</si>
  <si>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</si>
  <si>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</si>
  <si>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</si>
  <si>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</si>
  <si>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</si>
  <si>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</si>
  <si>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</si>
  <si>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</si>
  <si>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</si>
  <si>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</si>
  <si>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</si>
  <si>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</si>
  <si>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</si>
  <si>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</si>
  <si>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</si>
  <si>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</si>
  <si>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</si>
  <si>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</si>
  <si>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</si>
  <si>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</si>
  <si>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</si>
  <si>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</si>
  <si>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</si>
  <si>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</si>
  <si>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</si>
  <si>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</si>
  <si>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</si>
  <si>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</si>
  <si>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</si>
  <si>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</si>
  <si>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</si>
  <si>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</si>
  <si>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</si>
  <si>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</si>
  <si>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</si>
  <si>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</si>
  <si>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</si>
  <si>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</si>
  <si>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</si>
  <si>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</si>
  <si>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</si>
  <si>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</si>
  <si>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</si>
  <si>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</si>
  <si>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</si>
  <si>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</si>
  <si>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</si>
  <si>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</si>
  <si>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</si>
  <si>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</si>
  <si>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</si>
  <si>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</si>
  <si>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</si>
  <si>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</si>
  <si>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</si>
  <si>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</si>
  <si>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</si>
  <si>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</si>
  <si>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</si>
  <si>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</si>
  <si>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</si>
  <si>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</si>
  <si>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</si>
  <si>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</si>
  <si>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</si>
  <si>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</si>
  <si>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</si>
  <si>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</si>
  <si>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</si>
  <si>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</si>
  <si>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</si>
  <si>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</si>
  <si>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</si>
  <si>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</si>
  <si>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</si>
  <si>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</si>
  <si>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</si>
  <si>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</si>
  <si>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</si>
  <si>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</si>
  <si>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</si>
  <si>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</si>
  <si>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</si>
  <si>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</si>
  <si>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</si>
  <si>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</si>
  <si>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</si>
  <si>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</si>
  <si>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</si>
  <si>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</si>
  <si>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</si>
  <si>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</si>
  <si>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</si>
  <si>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</si>
  <si>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</si>
  <si>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</si>
  <si>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</si>
  <si>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</si>
  <si>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</si>
  <si>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</si>
  <si>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</si>
  <si>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</si>
  <si>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</si>
  <si>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</si>
  <si>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</si>
  <si>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</si>
  <si>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</si>
  <si>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</si>
  <si>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</si>
  <si>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</si>
  <si>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</si>
  <si>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</si>
  <si>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</si>
  <si>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</si>
  <si>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</si>
  <si>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</si>
  <si>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</si>
  <si>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</si>
  <si>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</si>
  <si>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</si>
  <si>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</si>
  <si>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</si>
  <si>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</si>
  <si>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</si>
  <si>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</si>
  <si>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</si>
  <si>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</si>
  <si>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</si>
  <si>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</si>
  <si>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</si>
  <si>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</si>
  <si>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</si>
  <si>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</si>
  <si>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</si>
  <si>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</si>
  <si>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</si>
  <si>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</si>
  <si>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</si>
  <si>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</si>
  <si>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</si>
  <si>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</si>
  <si>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</si>
  <si>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</si>
  <si>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</si>
  <si>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</si>
  <si>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</si>
  <si>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</si>
  <si>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</si>
  <si>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</si>
  <si>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</si>
  <si>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</si>
  <si>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</si>
  <si>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</si>
  <si>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</si>
  <si>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</si>
  <si>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</si>
  <si>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</si>
  <si>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</si>
  <si>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</si>
  <si>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</si>
  <si>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</si>
  <si>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</si>
  <si>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</si>
  <si>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</si>
  <si>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</si>
  <si>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</si>
  <si>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</si>
  <si>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</si>
  <si>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</si>
  <si>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</si>
  <si>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</si>
  <si>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</si>
  <si>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</si>
  <si>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</si>
  <si>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</si>
  <si>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</si>
  <si>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</si>
  <si>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</si>
  <si>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</si>
  <si>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</si>
  <si>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</si>
  <si>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</si>
  <si>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</si>
  <si>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</si>
  <si>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</si>
  <si>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</si>
  <si>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</si>
  <si>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</si>
  <si>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</si>
  <si>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</si>
  <si>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</si>
  <si>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</si>
  <si>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</si>
  <si>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</si>
  <si>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</si>
  <si>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</si>
  <si>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</si>
  <si>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</si>
  <si>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</si>
  <si>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</si>
  <si>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</si>
  <si>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</si>
  <si>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</si>
  <si>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</si>
  <si>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</si>
  <si>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</si>
  <si>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</si>
  <si>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</si>
  <si>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</si>
  <si>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</si>
  <si>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</si>
  <si>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</si>
  <si>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</si>
  <si>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</si>
  <si>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</si>
  <si>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</si>
  <si>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</si>
  <si>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</si>
  <si>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</si>
  <si>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</si>
  <si>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</si>
  <si>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</si>
  <si>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</si>
  <si>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</si>
  <si>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</si>
  <si>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</si>
  <si>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</si>
  <si>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</si>
  <si>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</si>
  <si>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</si>
  <si>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</si>
  <si>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</si>
  <si>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</si>
  <si>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</si>
  <si>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</si>
  <si>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</si>
  <si>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</si>
  <si>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</si>
  <si>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</si>
  <si>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</si>
  <si>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</si>
  <si>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</si>
  <si>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</si>
  <si>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</si>
  <si>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</si>
  <si>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</si>
  <si>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</si>
  <si>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</si>
  <si>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</si>
  <si>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</si>
  <si>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</si>
  <si>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</si>
  <si>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</si>
  <si>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</si>
  <si>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</si>
  <si>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</si>
  <si>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</si>
  <si>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</si>
  <si>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</si>
  <si>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</si>
  <si>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</si>
  <si>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</si>
  <si>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</si>
  <si>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</si>
  <si>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</si>
  <si>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</si>
  <si>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</si>
  <si>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</si>
  <si>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</si>
  <si>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</si>
  <si>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</si>
  <si>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</si>
  <si>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</si>
  <si>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</si>
  <si>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</si>
  <si>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</si>
  <si>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</si>
  <si>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</si>
  <si>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</si>
  <si>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</si>
  <si>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</si>
  <si>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</si>
  <si>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</si>
  <si>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</si>
  <si>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</si>
  <si>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</si>
  <si>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</si>
  <si>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</si>
  <si>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</si>
  <si>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</si>
  <si>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</si>
  <si>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</si>
  <si>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</si>
  <si>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</si>
  <si>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</si>
  <si>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</si>
  <si>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</si>
  <si>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</si>
  <si>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</si>
  <si>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</si>
  <si>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</si>
  <si>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</si>
  <si>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</si>
  <si>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</si>
  <si>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</si>
  <si>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</si>
  <si>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</si>
  <si>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</si>
  <si>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</si>
  <si>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</si>
  <si>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</si>
  <si>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</si>
  <si>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</si>
  <si>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</si>
  <si>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</si>
  <si>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</si>
  <si>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</si>
  <si>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</si>
  <si>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</si>
  <si>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</si>
  <si>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</si>
  <si>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</si>
  <si>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</si>
  <si>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</si>
  <si>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</si>
  <si>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</si>
  <si>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</si>
  <si>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</si>
  <si>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</si>
  <si>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</si>
  <si>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</si>
  <si>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</si>
  <si>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</si>
  <si>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</si>
  <si>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</si>
  <si>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</si>
  <si>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</si>
  <si>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</si>
  <si>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</si>
  <si>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</si>
  <si>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</si>
  <si>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</si>
  <si>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</si>
  <si>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</si>
  <si>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</si>
  <si>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</si>
  <si>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</si>
  <si>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</si>
  <si>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</si>
  <si>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</si>
  <si>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</si>
  <si>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</si>
  <si>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</si>
  <si>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</si>
  <si>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</si>
  <si>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</si>
  <si>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</si>
  <si>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</si>
  <si>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</si>
  <si>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</si>
  <si>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</si>
  <si>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</si>
  <si>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</si>
  <si>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</si>
  <si>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</si>
  <si>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</si>
  <si>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</si>
  <si>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</si>
  <si>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</si>
  <si>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</si>
  <si>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</si>
  <si>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</si>
  <si>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</si>
  <si>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</si>
  <si>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</si>
  <si>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</si>
  <si>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</si>
  <si>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</si>
  <si>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</si>
  <si>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</si>
  <si>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</si>
  <si>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</si>
  <si>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</si>
  <si>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</si>
  <si>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</si>
  <si>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</si>
  <si>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</si>
  <si>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</si>
  <si>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</si>
  <si>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</si>
  <si>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</si>
  <si>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</si>
  <si>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</si>
  <si>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</si>
  <si>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</si>
  <si>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</si>
  <si>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</si>
  <si>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</si>
  <si>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</si>
  <si>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</si>
  <si>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</si>
  <si>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</si>
  <si>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</si>
  <si>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</si>
  <si>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</si>
  <si>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</si>
  <si>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</si>
  <si>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</si>
  <si>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</si>
  <si>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</si>
  <si>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</si>
  <si>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</si>
  <si>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</si>
  <si>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</si>
  <si>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</si>
  <si>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</si>
  <si>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</si>
  <si>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</si>
  <si>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</si>
  <si>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</si>
  <si>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</si>
  <si>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</si>
  <si>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</si>
  <si>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</si>
  <si>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</si>
  <si>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</si>
  <si>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</si>
  <si>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</si>
  <si>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</si>
  <si>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</si>
  <si>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</si>
  <si>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</si>
  <si>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</si>
  <si>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</si>
  <si>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</si>
  <si>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</si>
  <si>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</si>
  <si>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</si>
  <si>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</si>
  <si>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</si>
  <si>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</si>
  <si>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</si>
  <si>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</si>
  <si>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</si>
  <si>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</si>
  <si>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</si>
  <si>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</si>
  <si>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</si>
  <si>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</si>
  <si>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</si>
  <si>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</si>
  <si>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</si>
  <si>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</si>
  <si>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</si>
  <si>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</si>
  <si>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</si>
  <si>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</si>
  <si>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</si>
  <si>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</si>
  <si>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</si>
  <si>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</si>
  <si>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</si>
  <si>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</si>
  <si>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</si>
  <si>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</si>
  <si>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</si>
  <si>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</si>
  <si>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</si>
  <si>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</si>
  <si>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</si>
  <si>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</si>
  <si>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</si>
  <si>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</si>
  <si>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</si>
  <si>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</si>
  <si>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</si>
  <si>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</si>
  <si>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</si>
  <si>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</si>
  <si>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</si>
  <si>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</si>
  <si>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</si>
  <si>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</si>
  <si>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</si>
  <si>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</si>
  <si>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</si>
  <si>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</si>
  <si>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</si>
  <si>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</si>
  <si>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</si>
  <si>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</si>
  <si>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</si>
  <si>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</si>
  <si>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</si>
  <si>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</si>
  <si>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</si>
  <si>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</si>
  <si>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</si>
  <si>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</si>
  <si>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</si>
  <si>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</si>
  <si>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</si>
  <si>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</si>
  <si>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</si>
  <si>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</si>
  <si>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</si>
  <si>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</si>
  <si>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</si>
  <si>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</si>
  <si>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</si>
  <si>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</si>
  <si>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</si>
  <si>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</si>
  <si>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</si>
  <si>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</si>
  <si>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</si>
  <si>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</si>
  <si>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</si>
  <si>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</si>
  <si>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</si>
  <si>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</si>
  <si>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</si>
  <si>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</si>
  <si>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</si>
  <si>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</si>
  <si>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</si>
  <si>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</si>
  <si>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</si>
  <si>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</si>
  <si>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</si>
  <si>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</si>
  <si>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</si>
  <si>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</si>
  <si>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</si>
  <si>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</si>
  <si>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</si>
  <si>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</si>
  <si>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</si>
  <si>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</si>
  <si>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</si>
  <si>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</si>
  <si>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</si>
  <si>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</si>
  <si>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</si>
  <si>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</si>
  <si>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</si>
  <si>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</si>
  <si>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</si>
  <si>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</si>
  <si>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</si>
  <si>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</si>
  <si>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</si>
  <si>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</si>
  <si>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</si>
  <si>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</si>
  <si>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</si>
  <si>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</si>
  <si>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</si>
  <si>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</si>
  <si>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</si>
  <si>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</si>
  <si>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</si>
  <si>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</si>
  <si>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</si>
  <si>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</si>
  <si>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</si>
  <si>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</si>
  <si>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</si>
  <si>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</si>
  <si>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</si>
  <si>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</si>
  <si>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</si>
  <si>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</si>
  <si>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</si>
  <si>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</si>
  <si>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</si>
  <si>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</si>
  <si>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</si>
  <si>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</si>
  <si>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</si>
  <si>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</si>
  <si>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</si>
  <si>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</si>
  <si>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</si>
  <si>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</si>
  <si>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</si>
  <si>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</si>
  <si>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</si>
  <si>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</si>
  <si>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</si>
  <si>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</si>
  <si>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</si>
  <si>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</si>
  <si>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</si>
  <si>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</si>
  <si>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</si>
  <si>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</si>
  <si>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</si>
  <si>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</si>
  <si>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</si>
  <si>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</si>
  <si>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</si>
  <si>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</si>
  <si>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</si>
  <si>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</si>
  <si>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</si>
  <si>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</si>
  <si>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</si>
  <si>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</si>
  <si>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</si>
  <si>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</si>
  <si>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</si>
  <si>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</si>
  <si>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</si>
  <si>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</si>
  <si>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</si>
  <si>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</si>
  <si>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</si>
  <si>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</si>
  <si>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</si>
  <si>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</si>
  <si>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</si>
  <si>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</si>
  <si>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</si>
  <si>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</si>
  <si>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</si>
  <si>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</si>
  <si>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</si>
  <si>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</si>
  <si>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</si>
  <si>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</si>
  <si>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</si>
  <si>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</si>
  <si>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</si>
  <si>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</si>
  <si>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</si>
  <si>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</si>
  <si>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</si>
  <si>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</si>
  <si>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</si>
  <si>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</si>
  <si>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</si>
  <si>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</si>
  <si>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</si>
  <si>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</si>
  <si>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</si>
  <si>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</si>
  <si>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</si>
  <si>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</si>
  <si>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</si>
  <si>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</si>
  <si>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</si>
  <si>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</si>
  <si>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</si>
  <si>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</si>
  <si>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</si>
  <si>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</si>
  <si>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</si>
  <si>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</si>
  <si>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</si>
  <si>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</si>
  <si>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</si>
  <si>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</si>
  <si>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</si>
  <si>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</si>
  <si>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</si>
  <si>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</si>
  <si>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</si>
  <si>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</si>
  <si>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</si>
  <si>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</si>
  <si>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</si>
  <si>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</si>
  <si>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</si>
  <si>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</si>
  <si>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</si>
  <si>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</si>
  <si>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</si>
  <si>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</si>
  <si>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</si>
  <si>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</si>
  <si>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</si>
  <si>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</si>
  <si>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</si>
  <si>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</si>
  <si>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</si>
  <si>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</si>
  <si>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</si>
  <si>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</si>
  <si>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</si>
  <si>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</si>
  <si>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</si>
  <si>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</si>
  <si>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</si>
  <si>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</si>
  <si>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</si>
  <si>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</si>
  <si>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</si>
  <si>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</si>
  <si>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</si>
  <si>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</si>
  <si>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</si>
  <si>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</si>
  <si>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</si>
  <si>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</si>
  <si>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</si>
  <si>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</si>
  <si>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</si>
  <si>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</si>
  <si>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</si>
  <si>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</si>
  <si>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</si>
  <si>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</si>
  <si>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</si>
  <si>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</si>
  <si>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</si>
  <si>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</si>
  <si>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</si>
  <si>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</si>
  <si>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</si>
  <si>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</si>
  <si>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</si>
  <si>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</si>
  <si>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</si>
  <si>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</si>
  <si>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</si>
  <si>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</si>
  <si>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</si>
  <si>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</si>
  <si>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</si>
  <si>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</si>
  <si>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</si>
  <si>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</si>
  <si>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</si>
  <si>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</si>
  <si>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</si>
  <si>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</si>
  <si>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</si>
  <si>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</si>
  <si>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</si>
  <si>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</si>
  <si>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</si>
  <si>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</si>
  <si>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</si>
  <si>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</si>
  <si>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</si>
  <si>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</si>
  <si>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</si>
  <si>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</si>
  <si>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</si>
  <si>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</si>
  <si>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</si>
  <si>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</si>
  <si>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</si>
  <si>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</si>
  <si>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</si>
  <si>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</si>
  <si>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</si>
  <si>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</si>
  <si>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</si>
  <si>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</si>
  <si>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</si>
  <si>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</si>
  <si>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</si>
  <si>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</si>
  <si>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</si>
  <si>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</si>
  <si>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</si>
  <si>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</si>
  <si>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</si>
  <si>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</si>
  <si>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</si>
  <si>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</si>
  <si>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</si>
  <si>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</si>
  <si>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</si>
  <si>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</si>
  <si>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</si>
  <si>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</si>
  <si>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</si>
  <si>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</si>
  <si>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</si>
  <si>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</si>
  <si>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</si>
  <si>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</si>
  <si>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</si>
  <si>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</si>
  <si>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</si>
  <si>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</si>
  <si>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</si>
  <si>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</si>
  <si>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</si>
  <si>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</si>
  <si>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</si>
  <si>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</si>
  <si>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</si>
  <si>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</si>
  <si>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</si>
  <si>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</si>
  <si>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</si>
  <si>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</si>
  <si>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</si>
  <si>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</si>
  <si>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</si>
  <si>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</si>
  <si>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</si>
  <si>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</si>
  <si>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</si>
  <si>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</si>
  <si>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</si>
  <si>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</si>
  <si>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</si>
  <si>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</si>
  <si>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</si>
  <si>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</si>
  <si>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</si>
  <si>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</si>
  <si>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</si>
  <si>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</si>
  <si>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</si>
  <si>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</si>
  <si>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</si>
  <si>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</si>
  <si>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</si>
  <si>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</si>
  <si>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</si>
  <si>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</si>
  <si>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</si>
  <si>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</si>
  <si>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</si>
  <si>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</si>
  <si>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</si>
  <si>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</si>
  <si>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</si>
  <si>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</si>
  <si>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</si>
  <si>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</si>
  <si>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</si>
  <si>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</si>
  <si>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</si>
  <si>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</si>
  <si>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</si>
  <si>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</si>
  <si>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</si>
  <si>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</si>
  <si>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</si>
  <si>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</si>
  <si>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</si>
  <si>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</si>
  <si>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</si>
  <si>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</si>
  <si>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</si>
  <si>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</si>
  <si>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</si>
  <si>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</si>
  <si>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</si>
  <si>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</si>
  <si>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</si>
  <si>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</si>
  <si>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</si>
  <si>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</si>
  <si>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</si>
  <si>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</si>
  <si>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</si>
  <si>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</si>
  <si>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</si>
  <si>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</si>
  <si>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</si>
  <si>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</si>
  <si>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</si>
  <si>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</si>
  <si>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</si>
  <si>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</si>
  <si>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</si>
  <si>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</si>
  <si>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</si>
  <si>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</si>
  <si>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</si>
  <si>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</si>
  <si>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</si>
  <si>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</si>
  <si>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</si>
  <si>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</si>
  <si>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</si>
  <si>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</si>
  <si>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</si>
  <si>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</si>
  <si>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</si>
  <si>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</si>
  <si>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</si>
  <si>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</si>
  <si>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</si>
  <si>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</si>
  <si>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</si>
  <si>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</si>
  <si>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</si>
  <si>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</si>
  <si>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</si>
  <si>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</si>
  <si>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</si>
  <si>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</si>
  <si>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</si>
  <si>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</si>
  <si>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</si>
  <si>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</si>
  <si>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</si>
  <si>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</si>
  <si>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</si>
  <si>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</si>
  <si>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</si>
  <si>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</si>
  <si>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</si>
  <si>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</si>
  <si>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</si>
  <si>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</si>
  <si>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</si>
  <si>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</si>
  <si>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</si>
  <si>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</si>
  <si>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</si>
  <si>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</si>
  <si>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</si>
  <si>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</si>
  <si>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</si>
  <si>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</si>
  <si>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</si>
  <si>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</si>
  <si>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</si>
  <si>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</si>
  <si>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</si>
  <si>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</si>
  <si>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</si>
  <si>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</si>
  <si>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</si>
  <si>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</si>
  <si>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</si>
  <si>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</si>
  <si>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</si>
  <si>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</si>
  <si>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</si>
  <si>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</si>
  <si>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</si>
  <si>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</si>
  <si>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</si>
  <si>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</si>
  <si>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</si>
  <si>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</si>
  <si>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</si>
  <si>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</si>
  <si>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</si>
  <si>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</si>
  <si>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</si>
  <si>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</si>
  <si>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</si>
  <si>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</si>
  <si>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</si>
  <si>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</si>
  <si>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</si>
  <si>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</si>
  <si>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</si>
  <si>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</si>
  <si>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</si>
  <si>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</si>
  <si>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</si>
  <si>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</si>
  <si>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</si>
  <si>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</si>
  <si>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</si>
  <si>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</si>
  <si>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</si>
  <si>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</si>
  <si>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</si>
  <si>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</si>
  <si>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</si>
  <si>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</si>
  <si>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</si>
  <si>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</si>
  <si>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</si>
  <si>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</si>
  <si>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</si>
  <si>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</si>
  <si>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</si>
  <si>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</si>
  <si>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</si>
  <si>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</si>
  <si>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</si>
  <si>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</si>
  <si>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</si>
  <si>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</si>
  <si>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</si>
  <si>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</si>
  <si>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</si>
  <si>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</si>
  <si>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</si>
  <si>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</si>
  <si>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</si>
  <si>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</si>
  <si>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</si>
  <si>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</si>
  <si>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</si>
  <si>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</si>
  <si>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</si>
  <si>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</si>
  <si>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</si>
  <si>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</si>
  <si>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</si>
  <si>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</si>
  <si>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</si>
  <si>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</si>
  <si>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</si>
  <si>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</si>
  <si>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</si>
  <si>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</si>
  <si>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</si>
  <si>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</si>
  <si>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</si>
  <si>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</si>
  <si>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</si>
  <si>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</si>
  <si>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</si>
  <si>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</si>
  <si>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</si>
  <si>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</si>
  <si>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</si>
  <si>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</si>
  <si>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</si>
  <si>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</si>
  <si>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</si>
  <si>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</si>
  <si>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</si>
  <si>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</si>
  <si>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</si>
  <si>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</si>
  <si>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</si>
  <si>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</si>
  <si>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</si>
  <si>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</si>
  <si>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</si>
  <si>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</si>
  <si>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</si>
  <si>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</si>
  <si>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</si>
  <si>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</si>
  <si>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</si>
  <si>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</si>
  <si>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</si>
  <si>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</si>
  <si>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</si>
  <si>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</si>
  <si>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</si>
  <si>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</si>
  <si>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</si>
  <si>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</si>
  <si>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</si>
  <si>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</si>
  <si>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</si>
  <si>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</si>
  <si>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</si>
  <si>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</si>
  <si>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</si>
  <si>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</si>
  <si>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</si>
  <si>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</si>
  <si>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</si>
  <si>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</si>
  <si>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</si>
  <si>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</si>
  <si>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</si>
  <si>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</si>
  <si>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</si>
  <si>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</si>
  <si>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</si>
  <si>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</si>
  <si>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</si>
  <si>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</si>
  <si>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</si>
  <si>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</si>
  <si>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</si>
  <si>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</si>
  <si>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</si>
  <si>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</si>
  <si>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</si>
  <si>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</si>
  <si>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</si>
  <si>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</si>
  <si>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</si>
  <si>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</si>
  <si>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</si>
  <si>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</si>
  <si>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</si>
  <si>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</si>
  <si>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</si>
  <si>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</si>
  <si>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</si>
  <si>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</si>
  <si>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</si>
  <si>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</si>
  <si>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</si>
  <si>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</si>
  <si>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</si>
  <si>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</si>
  <si>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</si>
  <si>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</si>
  <si>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</si>
  <si>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</si>
  <si>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</si>
  <si>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</si>
  <si>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</si>
  <si>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</si>
  <si>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</si>
  <si>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</si>
  <si>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</si>
  <si>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</si>
  <si>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</si>
  <si>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</si>
  <si>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</si>
  <si>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</si>
  <si>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</si>
  <si>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</si>
  <si>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</si>
  <si>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</si>
  <si>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</si>
  <si>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</si>
  <si>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</si>
  <si>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</si>
  <si>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</si>
  <si>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</si>
  <si>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</si>
  <si>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</si>
  <si>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</si>
  <si>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</si>
  <si>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</si>
  <si>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</si>
  <si>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</si>
  <si>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</si>
  <si>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</si>
  <si>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</si>
  <si>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</si>
  <si>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</si>
  <si>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</si>
  <si>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</si>
  <si>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</si>
  <si>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</si>
  <si>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</si>
  <si>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</si>
  <si>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</si>
  <si>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</si>
  <si>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</si>
  <si>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</si>
  <si>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</si>
  <si>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</si>
  <si>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</si>
  <si>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</si>
  <si>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</si>
  <si>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</si>
  <si>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</si>
  <si>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</si>
  <si>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</si>
  <si>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</si>
  <si>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</si>
  <si>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</si>
  <si>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</si>
  <si>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</si>
  <si>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</si>
  <si>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</si>
  <si>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</si>
  <si>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</si>
  <si>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</si>
  <si>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</si>
  <si>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</si>
  <si>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</si>
  <si>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</si>
  <si>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</si>
  <si>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</si>
  <si>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</si>
  <si>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</si>
  <si>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</si>
  <si>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</si>
  <si>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</si>
  <si>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</si>
  <si>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</si>
  <si>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</si>
  <si>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</si>
  <si>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</si>
  <si>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</si>
  <si>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</si>
  <si>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</si>
  <si>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</si>
  <si>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</si>
  <si>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</si>
  <si>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</si>
  <si>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</si>
  <si>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</si>
  <si>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</si>
  <si>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</si>
  <si>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</si>
  <si>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</si>
  <si>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</si>
  <si>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</si>
  <si>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</si>
  <si>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</si>
  <si>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</si>
  <si>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</si>
  <si>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</si>
  <si>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</si>
  <si>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</si>
  <si>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</si>
  <si>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</si>
  <si>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</si>
  <si>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</si>
  <si>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</si>
  <si>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</si>
  <si>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</si>
  <si>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</si>
  <si>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</si>
  <si>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</si>
  <si>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</si>
  <si>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</si>
  <si>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</si>
  <si>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</si>
  <si>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</si>
  <si>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</si>
  <si>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</si>
  <si>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</si>
  <si>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</si>
  <si>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</si>
  <si>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</si>
  <si>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</si>
  <si>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</si>
  <si>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</si>
  <si>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</si>
  <si>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</si>
  <si>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</si>
  <si>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</si>
  <si>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</si>
  <si>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</si>
  <si>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</si>
  <si>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</si>
  <si>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</si>
  <si>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</si>
  <si>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</si>
  <si>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</si>
  <si>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</si>
  <si>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</si>
  <si>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</si>
  <si>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</si>
  <si>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</si>
  <si>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</si>
  <si>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</si>
  <si>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</si>
  <si>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</si>
  <si>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</si>
  <si>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</si>
  <si>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</si>
  <si>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</si>
  <si>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</si>
  <si>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</si>
  <si>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</si>
  <si>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</si>
  <si>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</si>
  <si>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</si>
  <si>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</si>
  <si>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</si>
  <si>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</si>
  <si>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</si>
  <si>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</si>
  <si>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</si>
  <si>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</si>
  <si>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</si>
  <si>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</si>
  <si>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</si>
  <si>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</si>
  <si>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</si>
  <si>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</si>
  <si>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</si>
  <si>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</si>
  <si>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</si>
  <si>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</si>
  <si>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</si>
  <si>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</si>
  <si>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</si>
  <si>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</si>
  <si>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</si>
  <si>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</si>
  <si>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</si>
  <si>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</si>
  <si>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</si>
  <si>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</si>
  <si>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</si>
  <si>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</si>
  <si>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</si>
  <si>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</si>
  <si>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</si>
  <si>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</si>
  <si>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</si>
  <si>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</si>
  <si>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</si>
  <si>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</si>
  <si>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</si>
  <si>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</si>
  <si>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</si>
  <si>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</si>
  <si>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</si>
  <si>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</si>
  <si>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</si>
  <si>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</si>
  <si>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</si>
  <si>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</si>
  <si>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</si>
  <si>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</si>
  <si>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</si>
  <si>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</si>
  <si>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</si>
  <si>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</si>
  <si>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</si>
  <si>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</si>
  <si>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</si>
  <si>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</si>
  <si>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</si>
  <si>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</si>
  <si>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</si>
  <si>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</si>
  <si>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</si>
  <si>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</si>
  <si>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</si>
  <si>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</si>
  <si>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</si>
  <si>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</si>
  <si>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</si>
  <si>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</si>
  <si>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</si>
  <si>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</si>
  <si>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</si>
  <si>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</si>
  <si>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</si>
  <si>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</si>
  <si>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</si>
  <si>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</si>
  <si>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</si>
  <si>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</si>
  <si>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</si>
  <si>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</si>
  <si>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</si>
  <si>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</si>
  <si>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</si>
  <si>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</si>
  <si>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</si>
  <si>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</si>
  <si>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</si>
  <si>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</si>
  <si>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</si>
  <si>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</si>
  <si>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</si>
  <si>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</si>
  <si>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</si>
  <si>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</si>
  <si>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</si>
  <si>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</si>
  <si>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</si>
  <si>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</si>
  <si>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</si>
  <si>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</si>
  <si>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</si>
  <si>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</si>
  <si>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</si>
  <si>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</si>
  <si>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</si>
  <si>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</si>
  <si>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</si>
  <si>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</si>
  <si>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</si>
  <si>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</si>
  <si>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</si>
  <si>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</si>
  <si>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</si>
  <si>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</si>
  <si>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</si>
  <si>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</si>
  <si>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</si>
  <si>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</si>
  <si>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</si>
  <si>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</si>
  <si>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</si>
  <si>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</si>
  <si>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</si>
  <si>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</si>
  <si>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</si>
  <si>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</si>
  <si>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</si>
  <si>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</si>
  <si>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</si>
  <si>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</si>
  <si>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</si>
  <si>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</si>
  <si>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</si>
  <si>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</si>
  <si>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</si>
  <si>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</si>
  <si>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</si>
  <si>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</si>
  <si>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</si>
  <si>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</si>
  <si>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</si>
  <si>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</si>
  <si>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</si>
  <si>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</si>
  <si>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</si>
  <si>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</si>
  <si>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</si>
  <si>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</si>
  <si>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</si>
  <si>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</si>
  <si>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</si>
  <si>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</si>
  <si>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</si>
  <si>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</si>
  <si>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</si>
  <si>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</si>
  <si>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</si>
  <si>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</si>
  <si>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</si>
  <si>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</si>
  <si>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</si>
  <si>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</si>
  <si>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</si>
  <si>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</si>
  <si>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</si>
  <si>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</si>
  <si>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</si>
  <si>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</si>
  <si>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</si>
  <si>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</si>
  <si>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</si>
  <si>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</si>
  <si>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</si>
  <si>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</si>
  <si>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</si>
  <si>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</si>
  <si>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</si>
  <si>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</si>
  <si>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</si>
  <si>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</si>
  <si>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</si>
  <si>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</si>
  <si>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</si>
  <si>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</si>
  <si>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</si>
  <si>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</si>
  <si>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</si>
  <si>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</si>
  <si>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</si>
  <si>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</si>
  <si>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</si>
  <si>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</si>
  <si>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</si>
  <si>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</si>
  <si>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</si>
  <si>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</si>
  <si>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</si>
  <si>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</si>
  <si>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</si>
  <si>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</si>
  <si>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</si>
  <si>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</si>
  <si>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</si>
  <si>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</si>
  <si>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</si>
  <si>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</si>
  <si>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</si>
  <si>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</si>
  <si>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</si>
  <si>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</si>
  <si>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</si>
  <si>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</si>
  <si>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</si>
  <si>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</si>
  <si>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</si>
  <si>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</si>
  <si>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</si>
  <si>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</si>
  <si>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</si>
  <si>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</si>
  <si>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</si>
  <si>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</si>
  <si>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</si>
  <si>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</si>
  <si>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</si>
  <si>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</si>
  <si>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</si>
  <si>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</si>
  <si>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</si>
  <si>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</si>
  <si>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</si>
  <si>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</si>
  <si>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</si>
  <si>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</si>
  <si>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</si>
  <si>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</si>
  <si>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</si>
  <si>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</si>
  <si>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</si>
  <si>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</si>
  <si>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</si>
  <si>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</si>
  <si>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</si>
  <si>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</si>
  <si>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</si>
  <si>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</si>
  <si>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</si>
  <si>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</si>
  <si>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</si>
  <si>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</si>
  <si>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</si>
  <si>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</si>
  <si>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</si>
  <si>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</si>
  <si>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</si>
  <si>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</si>
  <si>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</si>
  <si>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</si>
  <si>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</si>
  <si>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</si>
  <si>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</si>
  <si>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</si>
  <si>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</si>
  <si>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</si>
  <si>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</si>
  <si>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</si>
  <si>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</si>
  <si>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</si>
  <si>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</si>
  <si>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</si>
  <si>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</si>
  <si>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</si>
  <si>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</si>
  <si>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</si>
  <si>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</si>
  <si>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</si>
  <si>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</si>
  <si>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</si>
  <si>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</si>
  <si>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</si>
  <si>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</si>
  <si>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</si>
  <si>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</si>
  <si>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</si>
  <si>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</si>
  <si>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</si>
  <si>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</si>
  <si>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</si>
  <si>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</si>
  <si>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</si>
  <si>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</si>
  <si>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</si>
  <si>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</si>
  <si>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</si>
  <si>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</si>
  <si>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</si>
  <si>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</si>
  <si>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</si>
  <si>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</si>
  <si>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</si>
  <si>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</si>
  <si>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</si>
  <si>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</si>
  <si>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</si>
  <si>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</si>
  <si>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</si>
  <si>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</si>
  <si>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</si>
  <si>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</si>
  <si>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</si>
  <si>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</si>
  <si>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</si>
  <si>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</si>
  <si>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</si>
  <si>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</si>
  <si>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</si>
  <si>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</si>
  <si>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</si>
  <si>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</si>
  <si>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</si>
  <si>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</si>
  <si>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</si>
  <si>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</si>
  <si>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</si>
  <si>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</si>
  <si>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</si>
  <si>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</si>
  <si>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</si>
  <si>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</si>
  <si>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</si>
  <si>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</si>
  <si>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</si>
  <si>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</si>
  <si>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</si>
  <si>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</si>
  <si>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</si>
  <si>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</si>
  <si>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</si>
  <si>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</si>
  <si>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</si>
  <si>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</si>
  <si>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</si>
  <si>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</si>
  <si>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</si>
  <si>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</si>
  <si>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</si>
  <si>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</si>
  <si>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</si>
  <si>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</si>
  <si>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</si>
  <si>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</si>
  <si>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</si>
  <si>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</si>
  <si>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</si>
  <si>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</si>
  <si>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</si>
  <si>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</si>
  <si>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</si>
  <si>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</si>
  <si>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</si>
  <si>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</si>
  <si>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</si>
  <si>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</si>
  <si>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</si>
  <si>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</si>
  <si>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</si>
  <si>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</si>
  <si>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</si>
  <si>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</si>
  <si>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</si>
  <si>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</si>
  <si>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</si>
  <si>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</si>
  <si>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</si>
  <si>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</si>
  <si>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</si>
  <si>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</si>
  <si>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</si>
  <si>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</si>
  <si>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</si>
  <si>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</si>
  <si>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</si>
  <si>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</si>
  <si>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</si>
  <si>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</si>
  <si>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</si>
  <si>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</si>
  <si>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</si>
  <si>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</si>
  <si>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</si>
  <si>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</si>
  <si>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</si>
  <si>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</si>
  <si>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</si>
  <si>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</si>
  <si>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</si>
  <si>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</si>
  <si>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</si>
  <si>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</si>
  <si>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</si>
  <si>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</si>
  <si>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</si>
  <si>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</si>
  <si>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</si>
  <si>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</si>
  <si>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</si>
  <si>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</si>
  <si>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</si>
  <si>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</si>
  <si>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</si>
  <si>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</si>
  <si>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</si>
  <si>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</si>
  <si>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</si>
  <si>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</si>
  <si>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</si>
  <si>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</si>
  <si>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</si>
  <si>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</si>
  <si>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</si>
  <si>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</si>
  <si>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</si>
  <si>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</si>
  <si>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</si>
  <si>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</si>
  <si>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</si>
  <si>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</si>
  <si>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</si>
  <si>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</si>
  <si>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</si>
  <si>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</si>
  <si>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</si>
  <si>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</si>
  <si>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</si>
  <si>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</si>
  <si>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</si>
  <si>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</si>
  <si>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</si>
  <si>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</si>
  <si>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</si>
  <si>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</si>
  <si>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</si>
  <si>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</si>
  <si>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</si>
  <si>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</si>
  <si>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</si>
  <si>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</si>
  <si>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</si>
  <si>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</si>
  <si>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</si>
  <si>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</si>
  <si>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</si>
  <si>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</si>
  <si>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</si>
  <si>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</si>
  <si>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</si>
  <si>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</si>
  <si>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</si>
  <si>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</si>
  <si>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</si>
  <si>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</si>
  <si>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</si>
  <si>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</si>
  <si>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</si>
  <si>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</si>
  <si>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</si>
  <si>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</si>
  <si>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</si>
  <si>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</si>
  <si>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</si>
  <si>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</si>
  <si>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</si>
  <si>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</si>
  <si>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</si>
  <si>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</si>
  <si>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</si>
  <si>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</si>
  <si>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</si>
  <si>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</si>
  <si>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</si>
  <si>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</si>
  <si>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</si>
  <si>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</si>
  <si>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</si>
  <si>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</si>
  <si>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</si>
  <si>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</si>
  <si>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</si>
  <si>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</si>
  <si>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</si>
  <si>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</si>
  <si>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</si>
  <si>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</si>
  <si>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</si>
  <si>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</si>
  <si>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</si>
  <si>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</si>
  <si>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</si>
  <si>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</si>
  <si>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</si>
  <si>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</si>
  <si>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</si>
  <si>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</si>
  <si>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</si>
  <si>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</si>
  <si>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</si>
  <si>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</si>
  <si>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</si>
  <si>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</si>
  <si>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</si>
  <si>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</si>
  <si>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</si>
  <si>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</si>
  <si>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</si>
  <si>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</si>
  <si>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</si>
  <si>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</si>
  <si>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</si>
  <si>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</si>
  <si>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</si>
  <si>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</si>
  <si>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</si>
  <si>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</si>
  <si>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</si>
  <si>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</si>
  <si>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</si>
  <si>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</si>
  <si>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</si>
  <si>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</si>
  <si>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</si>
  <si>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</si>
  <si>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</si>
  <si>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</si>
  <si>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</si>
  <si>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</si>
  <si>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</si>
  <si>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</si>
  <si>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</si>
  <si>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</si>
  <si>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</si>
  <si>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</si>
  <si>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</si>
  <si>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</si>
  <si>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</si>
  <si>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</si>
  <si>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</si>
  <si>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</si>
  <si>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</si>
  <si>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</si>
  <si>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</si>
  <si>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</si>
  <si>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</si>
  <si>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</si>
  <si>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</si>
  <si>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</si>
  <si>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</si>
  <si>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</si>
  <si>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</si>
  <si>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</si>
  <si>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</si>
  <si>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</si>
  <si>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</si>
  <si>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</si>
  <si>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</si>
  <si>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</si>
  <si>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</si>
  <si>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</si>
  <si>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</si>
  <si>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</si>
  <si>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</si>
  <si>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</si>
  <si>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</si>
  <si>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</si>
  <si>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</si>
  <si>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</si>
  <si>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</si>
  <si>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</si>
  <si>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</si>
  <si>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</si>
  <si>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</si>
  <si>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</si>
  <si>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</si>
  <si>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</si>
  <si>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</si>
  <si>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</si>
  <si>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</si>
  <si>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</si>
  <si>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</si>
  <si>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</si>
  <si>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</si>
  <si>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</si>
  <si>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</si>
  <si>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</si>
  <si>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</si>
  <si>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</si>
  <si>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</si>
  <si>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</si>
  <si>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</si>
  <si>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</si>
  <si>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</si>
  <si>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</si>
  <si>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</si>
  <si>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</si>
  <si>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</si>
  <si>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</si>
  <si>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</si>
  <si>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</si>
  <si>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</si>
  <si>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</si>
  <si>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</si>
  <si>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</si>
  <si>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</si>
  <si>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</si>
  <si>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</si>
  <si>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</si>
  <si>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</si>
  <si>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</si>
  <si>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</si>
  <si>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</si>
  <si>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</si>
  <si>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</si>
  <si>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</si>
  <si>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</si>
  <si>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</si>
  <si>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</si>
  <si>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</si>
  <si>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</si>
  <si>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</si>
  <si>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</si>
  <si>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</si>
  <si>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</si>
  <si>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</si>
  <si>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</si>
  <si>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</si>
  <si>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</si>
  <si>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</si>
  <si>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</si>
  <si>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</si>
  <si>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</si>
  <si>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</si>
  <si>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</si>
  <si>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</si>
  <si>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</si>
  <si>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</si>
  <si>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</si>
  <si>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</si>
  <si>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</si>
  <si>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</si>
  <si>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</si>
  <si>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</si>
  <si>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</si>
  <si>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</si>
  <si>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</si>
  <si>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</si>
  <si>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</si>
  <si>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</si>
  <si>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</si>
  <si>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</si>
  <si>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</si>
  <si>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</si>
  <si>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</si>
  <si>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</si>
  <si>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</si>
  <si>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</si>
  <si>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</si>
  <si>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</si>
  <si>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</si>
  <si>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</si>
  <si>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</si>
  <si>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</si>
  <si>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</si>
  <si>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</si>
  <si>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</si>
  <si>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</si>
  <si>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</si>
  <si>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</si>
  <si>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</si>
  <si>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</si>
  <si>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</si>
  <si>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</si>
  <si>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</si>
  <si>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</si>
  <si>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</si>
  <si>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</si>
  <si>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</si>
  <si>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</si>
  <si>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</si>
  <si>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</si>
  <si>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</si>
  <si>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</si>
  <si>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</si>
  <si>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</si>
  <si>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</si>
  <si>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</si>
  <si>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</si>
  <si>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</si>
  <si>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</si>
  <si>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</si>
  <si>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</si>
  <si>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</si>
  <si>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</si>
  <si>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</si>
  <si>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</si>
  <si>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</si>
  <si>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</si>
  <si>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</si>
  <si>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</si>
  <si>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</si>
  <si>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</si>
  <si>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</si>
  <si>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</si>
  <si>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</si>
  <si>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</si>
  <si>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</si>
  <si>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</si>
  <si>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</si>
  <si>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</si>
  <si>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</si>
  <si>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</si>
  <si>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</si>
  <si>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</si>
  <si>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</si>
  <si>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</si>
  <si>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</si>
  <si>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</si>
  <si>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</si>
  <si>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</si>
  <si>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</si>
  <si>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</si>
  <si>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</si>
  <si>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</si>
  <si>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</si>
  <si>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</si>
  <si>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</si>
  <si>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</si>
  <si>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</si>
  <si>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</si>
  <si>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</si>
  <si>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</si>
  <si>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</si>
  <si>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</si>
  <si>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</si>
  <si>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</si>
  <si>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</si>
  <si>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</si>
  <si>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</si>
  <si>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</si>
  <si>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</si>
  <si>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</si>
  <si>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</si>
  <si>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</si>
  <si>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</si>
  <si>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</si>
  <si>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</si>
  <si>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</si>
  <si>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</si>
  <si>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</si>
  <si>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</si>
  <si>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</si>
  <si>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</si>
  <si>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</si>
  <si>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</si>
  <si>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</si>
  <si>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</si>
  <si>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</si>
  <si>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</si>
  <si>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</si>
  <si>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</si>
  <si>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</si>
  <si>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</si>
  <si>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</si>
  <si>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</si>
  <si>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</si>
  <si>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</si>
  <si>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</si>
  <si>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</si>
  <si>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</si>
  <si>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</si>
  <si>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</si>
  <si>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</si>
  <si>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</si>
  <si>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</si>
  <si>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</si>
  <si>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</si>
  <si>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</si>
  <si>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</si>
  <si>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</si>
  <si>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</si>
  <si>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</si>
  <si>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</si>
  <si>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</si>
  <si>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</si>
  <si>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</si>
  <si>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</si>
  <si>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</si>
  <si>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</si>
  <si>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</si>
  <si>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</si>
  <si>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</si>
  <si>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</si>
  <si>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</si>
  <si>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</si>
  <si>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</si>
  <si>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</si>
  <si>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</si>
  <si>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</si>
  <si>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</si>
  <si>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</si>
  <si>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</si>
  <si>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</si>
  <si>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</si>
  <si>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</si>
  <si>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</si>
  <si>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</si>
  <si>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</si>
  <si>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</si>
  <si>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</si>
  <si>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</si>
  <si>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</si>
  <si>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</si>
  <si>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</si>
  <si>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</si>
  <si>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</si>
  <si>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</si>
  <si>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</si>
  <si>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</si>
  <si>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</si>
  <si>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</si>
  <si>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</si>
  <si>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</si>
  <si>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</si>
  <si>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</si>
  <si>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</si>
  <si>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</si>
  <si>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</si>
  <si>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</si>
  <si>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</si>
  <si>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</si>
  <si>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</si>
  <si>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</si>
  <si>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</si>
  <si>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</si>
  <si>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</si>
  <si>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</si>
  <si>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</si>
  <si>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</si>
  <si>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</si>
  <si>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</si>
  <si>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</si>
  <si>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</si>
  <si>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</si>
  <si>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</si>
  <si>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</si>
  <si>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</si>
  <si>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</si>
  <si>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</si>
  <si>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</si>
  <si>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</si>
  <si>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</si>
  <si>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</si>
  <si>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</si>
  <si>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</si>
  <si>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</si>
  <si>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</si>
  <si>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</si>
  <si>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</si>
  <si>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</si>
  <si>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</si>
  <si>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</si>
  <si>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</si>
  <si>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</si>
  <si>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</si>
  <si>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</si>
  <si>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</si>
  <si>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</si>
  <si>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</si>
  <si>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</si>
  <si>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</si>
  <si>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</si>
  <si>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</si>
  <si>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</si>
  <si>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</si>
  <si>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</si>
  <si>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</si>
  <si>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</si>
  <si>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</si>
  <si>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</si>
  <si>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</si>
  <si>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</si>
  <si>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</si>
  <si>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</si>
  <si>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</si>
  <si>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</si>
  <si>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</si>
  <si>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</si>
  <si>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</si>
  <si>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</si>
  <si>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</si>
  <si>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</si>
  <si>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</si>
  <si>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</si>
  <si>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</si>
  <si>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</si>
  <si>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</si>
  <si>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</si>
  <si>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</si>
  <si>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</si>
  <si>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</si>
  <si>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</si>
  <si>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</si>
  <si>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</si>
  <si>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</si>
  <si>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</si>
  <si>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</si>
  <si>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</si>
  <si>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</si>
  <si>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</si>
  <si>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</si>
  <si>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</si>
  <si>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</si>
  <si>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</si>
  <si>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</si>
  <si>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</si>
  <si>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</si>
  <si>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</si>
  <si>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</si>
  <si>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</si>
  <si>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</si>
  <si>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</si>
  <si>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</si>
  <si>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</si>
  <si>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</si>
  <si>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</si>
  <si>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</si>
  <si>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</si>
  <si>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</si>
  <si>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</si>
  <si>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</si>
  <si>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</si>
  <si>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</si>
  <si>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</si>
  <si>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</si>
  <si>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</si>
  <si>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</si>
  <si>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</si>
  <si>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</si>
  <si>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</si>
  <si>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</si>
  <si>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</si>
  <si>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</si>
  <si>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</si>
  <si>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</si>
  <si>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</si>
  <si>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</si>
  <si>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</si>
  <si>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</si>
  <si>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</si>
  <si>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</si>
  <si>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</si>
  <si>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</si>
  <si>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</si>
  <si>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</si>
  <si>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</si>
  <si>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</si>
  <si>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</si>
  <si>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</si>
  <si>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</si>
  <si>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</si>
  <si>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</si>
  <si>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</si>
  <si>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</si>
  <si>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</si>
  <si>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</si>
  <si>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</si>
  <si>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</si>
  <si>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</si>
  <si>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</si>
  <si>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</si>
  <si>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</si>
  <si>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</si>
  <si>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</si>
  <si>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</si>
  <si>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</si>
  <si>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</si>
  <si>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</si>
  <si>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</si>
  <si>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</si>
  <si>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</si>
  <si>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</si>
  <si>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</si>
  <si>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</si>
  <si>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</si>
  <si>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</si>
  <si>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</si>
  <si>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</si>
  <si>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</si>
  <si>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</si>
  <si>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</si>
  <si>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</si>
  <si>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</si>
  <si>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</si>
  <si>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</si>
  <si>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</si>
  <si>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</si>
  <si>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</si>
  <si>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</si>
  <si>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</si>
  <si>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</si>
  <si>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</si>
  <si>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</si>
  <si>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</si>
  <si>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</si>
  <si>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</si>
  <si>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</si>
  <si>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</si>
  <si>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</si>
  <si>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</si>
  <si>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</si>
  <si>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</si>
  <si>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</si>
  <si>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</si>
  <si>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</si>
  <si>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</si>
  <si>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</si>
  <si>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</si>
  <si>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</si>
  <si>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</si>
  <si>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</si>
  <si>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</si>
  <si>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</si>
  <si>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</si>
  <si>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</si>
  <si>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</si>
  <si>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</si>
  <si>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</si>
  <si>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</si>
  <si>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</si>
  <si>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</si>
  <si>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</si>
  <si>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</si>
  <si>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</si>
  <si>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</si>
  <si>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</si>
  <si>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</si>
  <si>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</si>
  <si>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</si>
  <si>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</si>
  <si>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</si>
  <si>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</si>
  <si>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</si>
  <si>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</si>
  <si>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</si>
  <si>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</si>
  <si>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</si>
  <si>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</si>
  <si>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</si>
  <si>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</si>
  <si>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</si>
  <si>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</si>
  <si>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</si>
  <si>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</si>
  <si>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</si>
  <si>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</si>
  <si>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</si>
  <si>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</si>
  <si>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</si>
  <si>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</si>
  <si>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</si>
  <si>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</si>
  <si>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</si>
  <si>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</si>
  <si>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</si>
  <si>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</si>
  <si>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</si>
  <si>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</si>
  <si>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</si>
  <si>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</si>
  <si>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</si>
  <si>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</si>
  <si>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</si>
  <si>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</si>
  <si>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</si>
  <si>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</si>
  <si>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</si>
  <si>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</si>
  <si>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</si>
  <si>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</si>
  <si>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</si>
  <si>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</si>
  <si>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</si>
  <si>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</si>
  <si>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</si>
  <si>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</si>
  <si>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</si>
  <si>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</si>
  <si>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</si>
  <si>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</si>
  <si>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</si>
  <si>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</si>
  <si>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</si>
  <si>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</si>
  <si>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</si>
  <si>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</si>
  <si>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</si>
  <si>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</si>
  <si>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</si>
  <si>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</si>
  <si>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</si>
  <si>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</si>
  <si>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</si>
  <si>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</si>
  <si>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</si>
  <si>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</si>
  <si>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</si>
  <si>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</si>
  <si>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</si>
  <si>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</si>
  <si>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</si>
  <si>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</si>
  <si>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</si>
  <si>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</si>
  <si>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</si>
  <si>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</si>
  <si>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</si>
  <si>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</si>
  <si>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</si>
  <si>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</si>
  <si>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</si>
  <si>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</si>
  <si>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</si>
  <si>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</si>
  <si>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</si>
  <si>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</si>
  <si>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</si>
  <si>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</si>
  <si>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</si>
  <si>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</si>
  <si>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</si>
  <si>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</si>
  <si>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</si>
  <si>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</si>
  <si>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</si>
  <si>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</si>
  <si>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</si>
  <si>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</si>
  <si>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</si>
  <si>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</si>
  <si>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</si>
  <si>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</si>
  <si>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</si>
  <si>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</si>
  <si>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</si>
  <si>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</si>
  <si>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</si>
  <si>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</si>
  <si>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</si>
  <si>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</si>
  <si>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</si>
  <si>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</si>
  <si>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</si>
  <si>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</si>
  <si>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</si>
  <si>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</si>
  <si>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</si>
  <si>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</si>
  <si>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</si>
  <si>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</si>
  <si>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</si>
  <si>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</si>
  <si>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</si>
  <si>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</si>
  <si>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</si>
  <si>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</si>
  <si>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</si>
  <si>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</si>
  <si>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</si>
  <si>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</si>
  <si>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</si>
  <si>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</si>
  <si>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</si>
  <si>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</si>
  <si>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</si>
  <si>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</si>
  <si>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</si>
  <si>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</si>
  <si>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</si>
  <si>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</si>
  <si>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</si>
  <si>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</si>
  <si>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</si>
  <si>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</si>
  <si>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</si>
  <si>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</si>
  <si>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</si>
  <si>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</si>
  <si>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</si>
  <si>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</si>
  <si>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</si>
  <si>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</si>
  <si>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</si>
  <si>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</si>
  <si>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</si>
  <si>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</si>
  <si>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</si>
  <si>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</si>
  <si>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</si>
  <si>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</si>
  <si>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</si>
  <si>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</si>
  <si>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</si>
  <si>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</si>
  <si>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</si>
  <si>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</si>
  <si>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</si>
  <si>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</si>
  <si>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</si>
  <si>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</si>
  <si>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</si>
  <si>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</si>
  <si>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</si>
  <si>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</si>
  <si>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</si>
  <si>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</si>
  <si>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</si>
  <si>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</si>
  <si>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</si>
  <si>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</si>
  <si>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</si>
  <si>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</si>
  <si>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</si>
  <si>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</si>
  <si>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</si>
  <si>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</si>
  <si>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</si>
  <si>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</si>
  <si>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</si>
  <si>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</si>
  <si>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</si>
  <si>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</si>
  <si>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</si>
  <si>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</si>
  <si>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</si>
  <si>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</si>
  <si>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</si>
  <si>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</si>
  <si>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</si>
  <si>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</si>
  <si>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</si>
  <si>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</si>
  <si>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</si>
  <si>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</si>
  <si>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</si>
  <si>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</si>
  <si>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</si>
  <si>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</si>
  <si>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</si>
  <si>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</si>
  <si>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</si>
  <si>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</si>
  <si>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</si>
  <si>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</si>
  <si>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</si>
  <si>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</si>
  <si>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</si>
  <si>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</si>
  <si>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</si>
  <si>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</si>
  <si>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</si>
  <si>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</si>
  <si>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</si>
  <si>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</si>
  <si>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</si>
  <si>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</si>
  <si>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</si>
  <si>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</si>
  <si>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</si>
  <si>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</si>
  <si>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</si>
  <si>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</si>
  <si>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</si>
  <si>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</si>
  <si>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</si>
  <si>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</si>
  <si>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</si>
  <si>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</si>
  <si>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</si>
  <si>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</si>
  <si>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</si>
  <si>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</si>
  <si>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</si>
  <si>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</si>
  <si>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</si>
  <si>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</si>
  <si>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</si>
  <si>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</si>
  <si>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</si>
  <si>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</si>
  <si>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</si>
  <si>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</si>
  <si>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</si>
  <si>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</si>
  <si>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</si>
  <si>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</si>
  <si>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</si>
  <si>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</si>
  <si>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</si>
  <si>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</si>
  <si>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</si>
  <si>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</si>
  <si>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</si>
  <si>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</si>
  <si>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</si>
  <si>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</si>
  <si>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</si>
  <si>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</si>
  <si>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</si>
  <si>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</si>
  <si>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</si>
  <si>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</si>
  <si>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</si>
  <si>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</si>
  <si>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</si>
  <si>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</si>
  <si>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</si>
  <si>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</si>
  <si>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</si>
  <si>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</si>
  <si>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</si>
  <si>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</si>
  <si>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</si>
  <si>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</si>
  <si>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</si>
  <si>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</si>
  <si>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</si>
  <si>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</si>
  <si>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</si>
  <si>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</si>
  <si>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</si>
  <si>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</si>
  <si>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</si>
  <si>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</si>
  <si>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</si>
  <si>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</si>
  <si>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</si>
  <si>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</si>
  <si>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</si>
  <si>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</si>
  <si>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</si>
  <si>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</si>
  <si>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</si>
  <si>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</si>
  <si>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</si>
  <si>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</si>
  <si>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</si>
  <si>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</si>
  <si>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</si>
  <si>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</si>
  <si>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</si>
  <si>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</si>
  <si>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</si>
  <si>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</si>
  <si>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</si>
  <si>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</si>
  <si>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</si>
  <si>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</si>
  <si>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</si>
  <si>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</si>
  <si>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</si>
  <si>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</si>
  <si>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</si>
  <si>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</si>
  <si>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</si>
  <si>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</si>
  <si>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</si>
  <si>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</si>
  <si>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</si>
  <si>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</si>
  <si>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</si>
  <si>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</si>
  <si>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</si>
  <si>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</si>
  <si>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</si>
  <si>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</si>
  <si>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</si>
  <si>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</si>
  <si>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</si>
  <si>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</si>
  <si>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</si>
  <si>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</si>
  <si>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</si>
  <si>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</si>
  <si>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</si>
  <si>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</si>
  <si>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</si>
  <si>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</si>
  <si>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</si>
  <si>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</si>
  <si>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</si>
  <si>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</si>
  <si>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</si>
  <si>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</si>
  <si>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</si>
  <si>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</si>
  <si>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</si>
  <si>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</si>
  <si>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</si>
  <si>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</si>
  <si>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</si>
  <si>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</si>
  <si>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</si>
  <si>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</si>
  <si>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</si>
  <si>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</si>
  <si>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</si>
  <si>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</si>
  <si>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</si>
  <si>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</si>
  <si>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</si>
  <si>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</si>
  <si>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</si>
  <si>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</si>
  <si>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</si>
  <si>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</si>
  <si>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</si>
  <si>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</si>
  <si>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</si>
  <si>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</si>
  <si>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</si>
  <si>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</si>
  <si>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</si>
  <si>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</si>
  <si>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</si>
  <si>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</si>
  <si>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</si>
  <si>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</si>
  <si>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</si>
  <si>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</si>
  <si>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</si>
  <si>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</si>
  <si>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</si>
  <si>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</si>
  <si>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</si>
  <si>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</si>
  <si>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</si>
  <si>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</si>
  <si>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</si>
  <si>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</si>
  <si>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</si>
  <si>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</si>
  <si>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</si>
  <si>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</si>
  <si>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</si>
  <si>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</si>
  <si>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</si>
  <si>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</si>
  <si>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</si>
  <si>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</si>
  <si>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</si>
  <si>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</si>
  <si>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</si>
  <si>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</si>
  <si>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</si>
  <si>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</si>
  <si>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</si>
  <si>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</si>
  <si>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</si>
  <si>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</si>
  <si>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</si>
  <si>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</si>
  <si>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</si>
  <si>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</si>
  <si>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</si>
  <si>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</si>
  <si>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</si>
  <si>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</si>
  <si>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</si>
  <si>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</si>
  <si>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</si>
  <si>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</si>
  <si>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</si>
  <si>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</si>
  <si>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</si>
  <si>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</si>
  <si>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</si>
  <si>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</si>
  <si>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</si>
  <si>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</si>
  <si>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</si>
  <si>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</si>
  <si>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</si>
  <si>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</si>
  <si>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</si>
  <si>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</si>
  <si>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</si>
  <si>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</si>
  <si>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</si>
  <si>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</si>
  <si>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</si>
  <si>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</si>
  <si>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</si>
  <si>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</si>
  <si>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</si>
  <si>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</si>
  <si>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</si>
  <si>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</si>
  <si>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</si>
  <si>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</si>
  <si>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</si>
  <si>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</si>
  <si>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</si>
  <si>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</si>
  <si>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</si>
  <si>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</si>
  <si>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</si>
  <si>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</si>
  <si>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</si>
  <si>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</si>
  <si>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</si>
  <si>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</si>
  <si>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</si>
  <si>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</si>
  <si>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</si>
  <si>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</si>
  <si>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</si>
  <si>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</si>
  <si>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</si>
  <si>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</si>
  <si>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</si>
  <si>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</si>
  <si>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</si>
  <si>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</si>
  <si>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</si>
  <si>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</si>
  <si>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</si>
  <si>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</si>
  <si>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</si>
  <si>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</si>
  <si>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</si>
  <si>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</si>
  <si>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</si>
  <si>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</si>
  <si>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</si>
  <si>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</si>
  <si>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</si>
  <si>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</si>
  <si>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</si>
  <si>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</si>
  <si>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</si>
  <si>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</si>
  <si>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</si>
  <si>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</si>
  <si>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</si>
  <si>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</si>
  <si>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</si>
  <si>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</si>
  <si>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</si>
  <si>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</si>
  <si>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</si>
  <si>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</si>
  <si>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</si>
  <si>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</si>
  <si>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</si>
  <si>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</si>
  <si>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</si>
  <si>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</si>
  <si>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</si>
  <si>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</si>
  <si>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</si>
  <si>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</si>
  <si>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</si>
  <si>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</si>
  <si>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</si>
  <si>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</si>
  <si>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</si>
  <si>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</si>
  <si>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</si>
  <si>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</si>
  <si>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</si>
  <si>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</si>
  <si>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</si>
  <si>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</si>
  <si>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</si>
  <si>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</si>
  <si>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</si>
  <si>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</si>
  <si>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</si>
  <si>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</si>
  <si>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</si>
  <si>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</si>
  <si>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</si>
  <si>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</si>
  <si>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</si>
  <si>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</si>
  <si>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</si>
  <si>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</si>
  <si>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</si>
  <si>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</si>
  <si>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</si>
  <si>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</si>
  <si>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</si>
  <si>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</si>
  <si>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</si>
  <si>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</si>
  <si>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</si>
  <si>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</si>
  <si>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</si>
  <si>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</si>
  <si>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</si>
  <si>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</si>
  <si>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</si>
  <si>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</si>
  <si>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</si>
  <si>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</si>
  <si>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</si>
  <si>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</si>
  <si>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</si>
  <si>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</si>
  <si>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</si>
  <si>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</si>
  <si>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</si>
  <si>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</si>
  <si>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</si>
  <si>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</si>
  <si>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</si>
  <si>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</si>
  <si>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</si>
  <si>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</si>
  <si>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</si>
  <si>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</si>
  <si>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</si>
  <si>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</si>
  <si>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</si>
  <si>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</si>
  <si>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</si>
  <si>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</si>
  <si>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</si>
  <si>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</si>
  <si>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</si>
  <si>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</si>
  <si>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</si>
  <si>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</si>
  <si>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</si>
  <si>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</si>
  <si>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</si>
  <si>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</si>
  <si>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</si>
  <si>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</si>
  <si>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</si>
  <si>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</si>
  <si>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</si>
  <si>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</si>
  <si>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</si>
  <si>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</si>
  <si>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</si>
  <si>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</si>
  <si>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</si>
  <si>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</si>
  <si>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</si>
  <si>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</si>
  <si>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</si>
  <si>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</si>
  <si>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</si>
  <si>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</si>
  <si>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</si>
  <si>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</si>
  <si>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</si>
  <si>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</si>
  <si>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</si>
  <si>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</si>
  <si>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</si>
  <si>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</si>
  <si>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</si>
  <si>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</si>
  <si>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</si>
  <si>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</si>
  <si>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</si>
  <si>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</si>
  <si>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</si>
  <si>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</si>
  <si>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</si>
  <si>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</si>
  <si>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</si>
  <si>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</si>
  <si>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</si>
  <si>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</si>
  <si>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</si>
  <si>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</si>
  <si>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</si>
  <si>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</si>
  <si>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</si>
  <si>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</si>
  <si>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</si>
  <si>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</si>
  <si>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</si>
  <si>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</si>
  <si>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</si>
  <si>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</si>
  <si>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</si>
  <si>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</si>
  <si>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</si>
  <si>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</si>
  <si>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</si>
  <si>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</si>
  <si>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</si>
  <si>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</si>
  <si>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</si>
  <si>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</si>
  <si>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</si>
  <si>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</si>
  <si>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</si>
  <si>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</si>
  <si>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</si>
  <si>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</si>
  <si>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</si>
  <si>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</si>
  <si>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</si>
  <si>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</si>
  <si>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</si>
  <si>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</si>
  <si>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</si>
  <si>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</si>
  <si>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</si>
  <si>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</si>
  <si>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</si>
  <si>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</si>
  <si>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</si>
  <si>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</si>
  <si>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</si>
  <si>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</si>
  <si>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</si>
  <si>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</si>
  <si>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</si>
  <si>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</si>
  <si>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</si>
  <si>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</si>
  <si>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</si>
  <si>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</si>
  <si>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</si>
  <si>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</si>
  <si>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</si>
  <si>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</si>
  <si>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</si>
  <si>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</si>
  <si>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</si>
  <si>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</si>
  <si>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</si>
  <si>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</si>
  <si>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</si>
  <si>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</si>
  <si>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</si>
  <si>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</si>
  <si>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</si>
  <si>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</si>
  <si>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</si>
  <si>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</si>
  <si>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</si>
  <si>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</si>
  <si>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</si>
  <si>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</si>
  <si>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</si>
  <si>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</si>
  <si>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</si>
  <si>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</si>
  <si>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</si>
  <si>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</si>
  <si>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</si>
  <si>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</si>
  <si>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</si>
  <si>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</si>
  <si>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</si>
  <si>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</si>
  <si>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</si>
  <si>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</si>
  <si>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</si>
  <si>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</si>
  <si>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</si>
  <si>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</si>
  <si>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</si>
  <si>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</si>
  <si>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</si>
  <si>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</si>
  <si>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</si>
  <si>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</si>
  <si>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</si>
  <si>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</si>
  <si>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</si>
  <si>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</si>
  <si>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</si>
  <si>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</si>
  <si>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</si>
  <si>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</si>
  <si>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</si>
  <si>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</si>
  <si>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</si>
  <si>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</si>
  <si>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</si>
  <si>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</si>
  <si>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</si>
  <si>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</si>
  <si>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</si>
  <si>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</si>
  <si>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</si>
  <si>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</si>
  <si>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</si>
  <si>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</si>
  <si>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</si>
  <si>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</si>
  <si>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</si>
  <si>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</si>
  <si>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</si>
  <si>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</si>
  <si>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</si>
  <si>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</si>
  <si>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</si>
  <si>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</si>
  <si>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</si>
  <si>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</si>
  <si>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</si>
  <si>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</si>
  <si>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</si>
  <si>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</si>
  <si>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</si>
  <si>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</si>
  <si>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</si>
  <si>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</si>
  <si>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</si>
  <si>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</si>
  <si>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</si>
  <si>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</si>
  <si>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</si>
  <si>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</si>
  <si>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</si>
  <si>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</si>
  <si>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</si>
  <si>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</si>
  <si>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</si>
  <si>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</si>
  <si>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</si>
  <si>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</si>
  <si>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</si>
  <si>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</si>
  <si>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</si>
  <si>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</si>
  <si>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</si>
  <si>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</si>
  <si>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</si>
  <si>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</si>
  <si>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</si>
  <si>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</si>
  <si>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</si>
  <si>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</si>
  <si>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</si>
  <si>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</si>
  <si>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</si>
  <si>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</si>
  <si>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</si>
  <si>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</si>
  <si>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</si>
  <si>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</si>
  <si>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</si>
  <si>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</si>
  <si>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</si>
  <si>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</si>
  <si>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</si>
  <si>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</si>
  <si>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</si>
  <si>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</si>
  <si>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</si>
  <si>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</si>
  <si>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</si>
  <si>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</si>
  <si>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</si>
  <si>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</si>
  <si>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</si>
  <si>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</si>
  <si>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</si>
  <si>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</si>
  <si>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</si>
  <si>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</si>
  <si>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</si>
  <si>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</si>
  <si>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</si>
  <si>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</si>
  <si>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</si>
  <si>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</si>
  <si>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</si>
  <si>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</si>
  <si>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</si>
  <si>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</si>
  <si>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</si>
  <si>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</si>
  <si>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</si>
  <si>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</si>
  <si>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</si>
  <si>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</si>
  <si>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</si>
  <si>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</si>
  <si>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</si>
  <si>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</si>
  <si>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</si>
  <si>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</si>
  <si>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</si>
  <si>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</si>
  <si>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</si>
  <si>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</si>
  <si>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</si>
  <si>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</si>
  <si>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</si>
  <si>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</si>
  <si>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</si>
  <si>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</si>
  <si>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</si>
  <si>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</si>
  <si>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</si>
  <si>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</si>
  <si>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</si>
  <si>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</si>
  <si>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</si>
  <si>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</si>
  <si>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</si>
  <si>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</si>
  <si>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</si>
  <si>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</si>
  <si>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</si>
  <si>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</si>
  <si>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</si>
  <si>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</si>
  <si>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</si>
  <si>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</si>
  <si>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</si>
  <si>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</si>
  <si>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</si>
  <si>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</si>
  <si>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</si>
  <si>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</si>
  <si>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</si>
  <si>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</si>
  <si>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</si>
  <si>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</si>
  <si>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</si>
  <si>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</si>
  <si>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</si>
  <si>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</si>
  <si>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</si>
  <si>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</si>
  <si>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</si>
  <si>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</si>
  <si>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</si>
  <si>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</si>
  <si>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</si>
  <si>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</si>
  <si>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</si>
  <si>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</si>
  <si>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</si>
  <si>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</si>
  <si>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</si>
  <si>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</si>
  <si>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</si>
  <si>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</si>
  <si>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</si>
  <si>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</si>
  <si>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</si>
  <si>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</si>
  <si>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</si>
  <si>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</si>
  <si>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</si>
  <si>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</si>
  <si>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</si>
  <si>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</si>
  <si>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</si>
  <si>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</si>
  <si>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</si>
  <si>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</si>
  <si>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</si>
  <si>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</si>
  <si>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</si>
  <si>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</si>
  <si>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</si>
  <si>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</si>
  <si>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</si>
  <si>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</si>
  <si>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</si>
  <si>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</si>
  <si>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</si>
  <si>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</si>
  <si>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</si>
  <si>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</si>
  <si>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</si>
  <si>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</si>
  <si>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</si>
  <si>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</si>
  <si>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</si>
  <si>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</si>
  <si>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</si>
  <si>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</si>
  <si>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</si>
  <si>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</si>
  <si>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</si>
  <si>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</si>
  <si>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</si>
  <si>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</si>
  <si>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</si>
  <si>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</si>
  <si>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</si>
  <si>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</si>
  <si>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</si>
  <si>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</si>
  <si>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</si>
  <si>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</si>
  <si>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</si>
  <si>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</si>
  <si>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</si>
  <si>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</si>
  <si>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</si>
  <si>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</si>
  <si>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</si>
  <si>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</si>
  <si>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</si>
  <si>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</si>
  <si>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</si>
  <si>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</si>
  <si>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</si>
  <si>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</si>
  <si>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</si>
  <si>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</si>
  <si>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</si>
  <si>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</si>
  <si>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</si>
  <si>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</si>
  <si>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</si>
  <si>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</si>
  <si>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</si>
  <si>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</si>
  <si>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</si>
  <si>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</si>
  <si>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</si>
  <si>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</si>
  <si>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</si>
  <si>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</si>
  <si>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</si>
  <si>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</si>
  <si>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</si>
  <si>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</si>
  <si>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</si>
  <si>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</si>
  <si>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</si>
  <si>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</si>
  <si>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</si>
  <si>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</si>
  <si>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</si>
  <si>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</si>
  <si>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</si>
  <si>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</si>
  <si>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</si>
  <si>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</si>
  <si>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</si>
  <si>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</si>
  <si>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</si>
  <si>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</si>
  <si>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</si>
  <si>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</si>
  <si>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</si>
  <si>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</si>
  <si>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</si>
  <si>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</si>
  <si>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</si>
  <si>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</si>
  <si>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</si>
  <si>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</si>
  <si>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</si>
  <si>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</si>
  <si>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</si>
  <si>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</si>
  <si>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</si>
  <si>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</si>
  <si>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</si>
  <si>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</si>
  <si>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</si>
  <si>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</si>
  <si>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</si>
  <si>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</si>
  <si>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</si>
  <si>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</si>
  <si>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</si>
  <si>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</si>
  <si>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</si>
  <si>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</si>
  <si>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</si>
  <si>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</si>
  <si>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</si>
  <si>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</si>
  <si>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</si>
  <si>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</si>
  <si>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</si>
  <si>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</si>
  <si>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</si>
  <si>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</si>
  <si>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</si>
  <si>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</si>
  <si>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</si>
  <si>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</si>
  <si>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</si>
  <si>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</si>
  <si>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</si>
  <si>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</si>
  <si>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</si>
  <si>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</si>
  <si>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</si>
  <si>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</si>
  <si>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</si>
  <si>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</si>
  <si>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</si>
  <si>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</si>
  <si>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</si>
  <si>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</si>
  <si>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</si>
  <si>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</si>
  <si>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</si>
  <si>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</si>
  <si>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</si>
  <si>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</si>
  <si>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</si>
  <si>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</si>
  <si>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</si>
  <si>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</si>
  <si>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</si>
  <si>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</si>
  <si>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</si>
  <si>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</si>
  <si>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</si>
  <si>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</si>
  <si>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</si>
  <si>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</si>
  <si>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</si>
  <si>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</si>
  <si>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</si>
  <si>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</si>
  <si>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</si>
  <si>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</si>
  <si>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</si>
  <si>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</si>
  <si>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</si>
  <si>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</si>
  <si>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</si>
  <si>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</si>
  <si>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</si>
  <si>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</si>
  <si>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</si>
  <si>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</si>
  <si>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</si>
  <si>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</si>
  <si>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</si>
  <si>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</si>
  <si>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</si>
  <si>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</si>
  <si>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</si>
  <si>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</si>
  <si>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</si>
  <si>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</si>
  <si>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</si>
  <si>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</si>
  <si>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</si>
  <si>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</si>
  <si>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</si>
  <si>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</si>
  <si>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</si>
  <si>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</si>
  <si>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</si>
  <si>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</si>
  <si>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</si>
  <si>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</si>
  <si>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</si>
  <si>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</si>
  <si>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</si>
  <si>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</si>
  <si>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</si>
  <si>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</si>
  <si>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</si>
  <si>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</si>
  <si>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</si>
  <si>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</si>
  <si>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</si>
  <si>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</si>
  <si>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</si>
  <si>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</si>
  <si>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</si>
  <si>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</si>
  <si>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</si>
  <si>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</si>
  <si>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</si>
  <si>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</si>
  <si>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</si>
  <si>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</si>
  <si>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</si>
  <si>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</si>
  <si>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</si>
  <si>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</si>
  <si>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</si>
  <si>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</si>
  <si>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</si>
  <si>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</si>
  <si>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</si>
  <si>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</si>
  <si>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</si>
  <si>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</si>
  <si>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</si>
  <si>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</si>
  <si>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</si>
  <si>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</si>
  <si>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</si>
  <si>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</si>
  <si>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</si>
  <si>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</si>
  <si>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</si>
  <si>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</si>
  <si>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</si>
  <si>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</si>
  <si>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</si>
  <si>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</si>
  <si>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</si>
  <si>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</si>
  <si>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</si>
  <si>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</si>
  <si>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</si>
  <si>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</si>
  <si>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</si>
  <si>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</si>
  <si>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</si>
  <si>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</si>
  <si>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</si>
  <si>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</si>
  <si>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</si>
  <si>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</si>
  <si>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</si>
  <si>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</si>
  <si>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</si>
  <si>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</si>
  <si>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</si>
  <si>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</si>
  <si>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</si>
  <si>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</si>
  <si>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</si>
  <si>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</si>
  <si>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</si>
  <si>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</si>
  <si>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</si>
  <si>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</si>
  <si>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</si>
  <si>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</si>
  <si>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</si>
  <si>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</si>
  <si>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</si>
  <si>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</si>
  <si>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</si>
  <si>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</si>
  <si>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</si>
  <si>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</si>
  <si>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</si>
  <si>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</si>
  <si>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</si>
  <si>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</si>
  <si>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</si>
  <si>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</si>
  <si>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</si>
  <si>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</si>
  <si>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</si>
  <si>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</si>
  <si>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</si>
  <si>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</si>
  <si>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</si>
  <si>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</si>
  <si>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</si>
  <si>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</si>
  <si>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</si>
  <si>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</si>
  <si>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</si>
  <si>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</si>
  <si>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</si>
  <si>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</si>
  <si>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</si>
  <si>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</si>
  <si>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</si>
  <si>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</si>
  <si>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</si>
  <si>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</si>
  <si>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</si>
  <si>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</si>
  <si>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</si>
  <si>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</si>
  <si>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</si>
  <si>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</si>
  <si>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</si>
  <si>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</si>
  <si>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</si>
  <si>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</si>
  <si>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</si>
  <si>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</si>
  <si>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</si>
  <si>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</si>
  <si>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</si>
  <si>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</si>
  <si>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</si>
  <si>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</si>
  <si>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</si>
  <si>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</si>
  <si>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</si>
  <si>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</si>
  <si>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</si>
  <si>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</si>
  <si>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</si>
  <si>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</si>
  <si>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</si>
  <si>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</si>
  <si>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</si>
  <si>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</si>
  <si>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</si>
  <si>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</si>
  <si>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</si>
  <si>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</si>
  <si>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</si>
  <si>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</si>
  <si>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</si>
  <si>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</si>
  <si>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</si>
  <si>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</si>
  <si>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</si>
  <si>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</si>
  <si>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</si>
  <si>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</si>
  <si>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</si>
  <si>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</si>
  <si>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</si>
  <si>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</si>
  <si>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</si>
  <si>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</si>
  <si>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</si>
  <si>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</si>
  <si>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</si>
  <si>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</si>
  <si>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</si>
  <si>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</si>
  <si>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</si>
  <si>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</si>
  <si>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</si>
  <si>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</si>
  <si>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</si>
  <si>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</si>
  <si>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</si>
  <si>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</si>
  <si>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</si>
  <si>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</si>
  <si>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</si>
  <si>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</si>
  <si>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</si>
  <si>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</si>
  <si>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</si>
  <si>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</si>
  <si>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</si>
  <si>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</si>
  <si>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</si>
  <si>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</si>
  <si>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</si>
  <si>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</si>
  <si>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</si>
  <si>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</si>
  <si>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</si>
  <si>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</si>
  <si>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</si>
  <si>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</si>
  <si>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</si>
  <si>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</si>
  <si>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</si>
  <si>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</si>
  <si>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</si>
  <si>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</si>
  <si>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</si>
  <si>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</si>
  <si>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</si>
  <si>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</si>
  <si>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</si>
  <si>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</si>
  <si>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</si>
  <si>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</si>
  <si>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</si>
  <si>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</si>
  <si>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</si>
  <si>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</si>
  <si>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</si>
  <si>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</si>
  <si>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</si>
  <si>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</si>
  <si>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</si>
  <si>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</si>
  <si>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</si>
  <si>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</si>
  <si>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</si>
  <si>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</si>
  <si>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</si>
  <si>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</si>
  <si>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</si>
  <si>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</si>
  <si>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</si>
  <si>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</si>
  <si>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</si>
  <si>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</si>
  <si>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</si>
  <si>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</si>
  <si>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</si>
  <si>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</si>
  <si>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</si>
  <si>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</si>
  <si>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</si>
  <si>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</si>
  <si>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</si>
  <si>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</si>
  <si>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</si>
  <si>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</si>
  <si>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</si>
  <si>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</si>
  <si>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</si>
  <si>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</si>
  <si>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</si>
  <si>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</si>
  <si>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</si>
  <si>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</si>
  <si>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</si>
  <si>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</si>
  <si>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</si>
  <si>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</si>
  <si>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</si>
  <si>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</si>
  <si>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</si>
  <si>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</si>
  <si>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</si>
  <si>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</si>
  <si>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</si>
  <si>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</si>
  <si>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</si>
  <si>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</si>
  <si>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</si>
  <si>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</si>
  <si>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</si>
  <si>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</si>
  <si>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</si>
  <si>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</si>
  <si>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</si>
  <si>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</si>
  <si>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</si>
  <si>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</si>
  <si>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</si>
  <si>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</si>
  <si>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</si>
  <si>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</si>
  <si>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</si>
  <si>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</si>
  <si>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</si>
  <si>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</si>
  <si>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</si>
  <si>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</si>
  <si>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</si>
  <si>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</si>
  <si>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</si>
  <si>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</si>
  <si>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</si>
  <si>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</si>
  <si>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</si>
  <si>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</si>
  <si>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</si>
  <si>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</si>
  <si>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</si>
  <si>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</si>
  <si>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</si>
  <si>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</si>
  <si>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</si>
  <si>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</si>
  <si>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</si>
  <si>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</si>
  <si>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</si>
  <si>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</si>
  <si>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</si>
  <si>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</si>
  <si>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</si>
  <si>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</si>
  <si>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</si>
  <si>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</si>
  <si>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</si>
  <si>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</si>
  <si>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</si>
  <si>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</si>
  <si>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</si>
  <si>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</si>
  <si>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</si>
  <si>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</si>
  <si>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</si>
  <si>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</si>
  <si>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</si>
  <si>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</si>
  <si>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</si>
  <si>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</si>
  <si>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</si>
  <si>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</si>
  <si>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</si>
  <si>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</si>
  <si>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</si>
  <si>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</si>
  <si>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</si>
  <si>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</si>
  <si>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</si>
  <si>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</si>
  <si>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</si>
  <si>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</si>
  <si>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</si>
  <si>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</si>
  <si>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</si>
  <si>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</si>
  <si>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</si>
  <si>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</si>
  <si>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</si>
  <si>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</si>
  <si>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</si>
  <si>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</si>
  <si>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</si>
  <si>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</si>
  <si>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</si>
  <si>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</si>
  <si>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</si>
  <si>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</si>
  <si>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</si>
  <si>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</si>
  <si>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</si>
  <si>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</si>
  <si>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</si>
  <si>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</si>
  <si>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</si>
  <si>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</si>
  <si>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</si>
  <si>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</si>
  <si>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</si>
  <si>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</si>
  <si>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</si>
  <si>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</si>
  <si>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</si>
  <si>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</si>
  <si>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</si>
  <si>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</si>
  <si>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</si>
  <si>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</si>
  <si>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</si>
  <si>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</si>
  <si>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</si>
  <si>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</si>
  <si>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</si>
  <si>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</si>
  <si>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</si>
  <si>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</si>
  <si>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</si>
  <si>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</si>
  <si>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</si>
  <si>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</si>
  <si>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</si>
  <si>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</si>
  <si>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</si>
  <si>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</si>
  <si>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</si>
  <si>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</si>
  <si>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</si>
  <si>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</si>
  <si>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</si>
  <si>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</si>
  <si>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</si>
  <si>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</si>
  <si>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</si>
  <si>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</si>
  <si>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</si>
  <si>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</si>
  <si>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</si>
  <si>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</si>
  <si>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</si>
  <si>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</si>
  <si>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</si>
  <si>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</si>
  <si>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</si>
  <si>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</si>
  <si>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</si>
  <si>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</si>
  <si>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</si>
  <si>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</si>
  <si>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</si>
  <si>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</si>
  <si>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</si>
  <si>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</si>
  <si>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</si>
  <si>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</si>
  <si>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</si>
  <si>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</si>
  <si>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</si>
  <si>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</si>
  <si>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</si>
  <si>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</si>
  <si>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</si>
  <si>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</si>
  <si>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</si>
  <si>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</si>
  <si>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</si>
  <si>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</si>
  <si>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</si>
  <si>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</si>
  <si>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</si>
  <si>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</si>
  <si>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</si>
  <si>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</si>
  <si>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</si>
  <si>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</si>
  <si>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</si>
  <si>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</si>
  <si>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</si>
  <si>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</si>
  <si>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</si>
  <si>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</si>
  <si>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</si>
  <si>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</si>
  <si>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</si>
  <si>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</si>
  <si>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</si>
  <si>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</si>
  <si>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</si>
  <si>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</si>
  <si>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</si>
  <si>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</si>
  <si>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</si>
  <si>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</si>
  <si>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</si>
  <si>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</si>
  <si>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</si>
  <si>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</si>
  <si>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</si>
  <si>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</si>
  <si>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</si>
  <si>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</si>
  <si>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</si>
  <si>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</si>
  <si>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</si>
  <si>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</si>
  <si>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</si>
  <si>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</si>
  <si>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</si>
  <si>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</si>
  <si>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</si>
  <si>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</si>
  <si>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</si>
  <si>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</si>
  <si>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</si>
  <si>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</si>
  <si>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</si>
  <si>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</si>
  <si>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</si>
  <si>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</si>
  <si>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</si>
  <si>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</si>
  <si>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</si>
  <si>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</si>
  <si>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</si>
  <si>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</si>
  <si>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</si>
  <si>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</si>
  <si>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</si>
  <si>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</si>
  <si>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</si>
  <si>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</si>
  <si>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</si>
  <si>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</si>
  <si>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</si>
  <si>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</si>
  <si>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</si>
  <si>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</si>
  <si>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</si>
  <si>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</si>
  <si>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</si>
  <si>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</si>
  <si>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</si>
  <si>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</si>
  <si>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</si>
  <si>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</si>
  <si>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</si>
  <si>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</si>
  <si>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</si>
  <si>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</si>
  <si>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</si>
  <si>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</si>
  <si>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</si>
  <si>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</si>
  <si>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</si>
  <si>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</si>
  <si>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</si>
  <si>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</si>
  <si>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</si>
  <si>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</si>
  <si>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</si>
  <si>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</si>
  <si>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</si>
  <si>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</si>
  <si>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</si>
  <si>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</si>
  <si>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</si>
  <si>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</si>
  <si>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</si>
  <si>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</si>
  <si>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</si>
  <si>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</si>
  <si>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</si>
  <si>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</si>
  <si>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</si>
  <si>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</si>
  <si>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</si>
  <si>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</si>
  <si>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</si>
  <si>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</si>
  <si>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</si>
  <si>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</si>
  <si>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</si>
  <si>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</si>
  <si>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</si>
  <si>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</si>
  <si>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</si>
  <si>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</si>
  <si>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</si>
  <si>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</si>
  <si>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</si>
  <si>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</si>
  <si>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</si>
  <si>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</si>
  <si>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</si>
  <si>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</si>
  <si>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</si>
  <si>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</si>
  <si>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</si>
  <si>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</si>
  <si>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</si>
  <si>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</si>
  <si>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</si>
  <si>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</si>
  <si>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</si>
  <si>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</si>
  <si>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</si>
  <si>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</si>
  <si>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</si>
  <si>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</si>
  <si>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</si>
  <si>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</si>
  <si>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</si>
  <si>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</si>
  <si>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</si>
  <si>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</si>
  <si>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</si>
  <si>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</si>
  <si>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</si>
  <si>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</si>
  <si>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</si>
  <si>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</si>
  <si>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</si>
  <si>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</si>
  <si>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</si>
  <si>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</si>
  <si>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</si>
  <si>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</si>
  <si>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</si>
  <si>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</si>
  <si>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</si>
  <si>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</si>
  <si>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</si>
  <si>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</si>
  <si>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</si>
  <si>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</si>
  <si>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</si>
  <si>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</si>
  <si>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</si>
  <si>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</si>
  <si>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</si>
  <si>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</si>
  <si>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</si>
  <si>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</si>
  <si>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</si>
  <si>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</si>
  <si>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</si>
  <si>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</si>
  <si>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</si>
  <si>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</si>
  <si>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</si>
  <si>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</si>
  <si>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</si>
  <si>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</si>
  <si>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</si>
  <si>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</si>
  <si>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</si>
  <si>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</si>
  <si>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</si>
  <si>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</si>
  <si>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</si>
  <si>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</si>
  <si>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</si>
  <si>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</si>
  <si>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</si>
  <si>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</si>
  <si>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</si>
  <si>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</si>
  <si>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</si>
  <si>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</si>
  <si>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</si>
  <si>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</si>
  <si>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</si>
  <si>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</si>
  <si>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</si>
  <si>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</si>
  <si>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</si>
  <si>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</si>
  <si>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</si>
  <si>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</si>
  <si>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</si>
  <si>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</si>
  <si>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</si>
  <si>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</si>
  <si>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</si>
  <si>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</si>
  <si>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</si>
  <si>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</si>
  <si>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</si>
  <si>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</si>
  <si>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</si>
  <si>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</si>
  <si>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</si>
  <si>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</si>
  <si>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</si>
  <si>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</si>
  <si>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</si>
  <si>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</si>
  <si>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</si>
  <si>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</si>
  <si>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</si>
  <si>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</si>
  <si>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</si>
  <si>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</si>
  <si>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</si>
  <si>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</si>
  <si>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</si>
  <si>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</si>
  <si>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</si>
  <si>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</si>
  <si>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</si>
  <si>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</si>
  <si>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</si>
  <si>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</si>
  <si>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</si>
  <si>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</si>
  <si>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</si>
  <si>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</si>
  <si>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</si>
  <si>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</si>
  <si>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</si>
  <si>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</si>
  <si>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</si>
  <si>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</si>
  <si>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</si>
  <si>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</si>
  <si>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</si>
  <si>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</si>
  <si>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</si>
  <si>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</si>
  <si>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</si>
  <si>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</si>
  <si>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</si>
  <si>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</si>
  <si>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</si>
  <si>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</si>
  <si>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</si>
  <si>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</si>
  <si>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</si>
  <si>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</si>
  <si>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</si>
  <si>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</si>
  <si>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</si>
  <si>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</si>
  <si>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</si>
  <si>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</si>
  <si>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</si>
  <si>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</si>
  <si>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</si>
  <si>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</si>
  <si>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</si>
  <si>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</si>
  <si>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</si>
  <si>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</si>
  <si>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</si>
  <si>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</si>
  <si>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</si>
  <si>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</si>
  <si>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</si>
  <si>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</si>
  <si>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</si>
  <si>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</si>
  <si>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</si>
  <si>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</si>
  <si>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</si>
  <si>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</si>
  <si>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</si>
  <si>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</si>
  <si>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</si>
  <si>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</si>
  <si>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</si>
  <si>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</si>
  <si>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</si>
  <si>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</si>
  <si>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</si>
  <si>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</si>
  <si>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</si>
  <si>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</si>
  <si>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</si>
  <si>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</si>
  <si>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</si>
  <si>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</si>
  <si>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</si>
  <si>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</si>
  <si>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</si>
  <si>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</si>
  <si>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</si>
  <si>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</si>
  <si>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</si>
  <si>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</si>
  <si>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</si>
  <si>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</si>
  <si>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</si>
  <si>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</si>
  <si>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</si>
  <si>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</si>
  <si>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</si>
  <si>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</si>
  <si>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</si>
  <si>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</si>
  <si>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</si>
  <si>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</si>
  <si>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</si>
  <si>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</si>
  <si>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</si>
  <si>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</si>
  <si>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</si>
  <si>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</si>
  <si>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</si>
  <si>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</si>
  <si>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</si>
  <si>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</si>
  <si>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</si>
  <si>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</si>
  <si>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</si>
  <si>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</si>
  <si>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</si>
  <si>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</si>
  <si>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</si>
  <si>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</si>
  <si>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</si>
  <si>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</si>
  <si>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</si>
  <si>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</si>
  <si>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</si>
  <si>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</si>
  <si>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</si>
  <si>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</si>
  <si>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</si>
  <si>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</si>
  <si>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</si>
  <si>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</si>
  <si>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</si>
  <si>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</si>
  <si>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</si>
  <si>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</si>
  <si>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</si>
  <si>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</si>
  <si>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</si>
  <si>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</si>
  <si>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</si>
  <si>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</si>
  <si>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</si>
  <si>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</si>
  <si>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</si>
  <si>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</si>
  <si>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</si>
  <si>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</si>
  <si>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</si>
  <si>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</si>
  <si>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</si>
  <si>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</si>
  <si>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</si>
  <si>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</si>
  <si>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</si>
  <si>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</si>
  <si>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</si>
  <si>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</si>
  <si>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</si>
  <si>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</si>
  <si>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</si>
  <si>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</si>
  <si>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</si>
  <si>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</si>
  <si>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</si>
  <si>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</si>
  <si>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</si>
  <si>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</si>
  <si>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</si>
  <si>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</si>
  <si>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</si>
  <si>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</si>
  <si>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</si>
  <si>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</si>
  <si>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</si>
  <si>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</si>
  <si>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</si>
  <si>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</si>
  <si>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</si>
  <si>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</si>
  <si>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</si>
  <si>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</si>
  <si>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</si>
  <si>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</si>
  <si>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</si>
  <si>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</si>
  <si>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</si>
  <si>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</si>
  <si>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</si>
  <si>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</si>
  <si>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</si>
  <si>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</si>
  <si>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</si>
  <si>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</si>
  <si>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</si>
  <si>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</si>
  <si>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</si>
  <si>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</si>
  <si>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</si>
  <si>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</si>
  <si>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</si>
  <si>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</si>
  <si>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</si>
  <si>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</si>
  <si>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</si>
  <si>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</si>
  <si>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</si>
  <si>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</si>
  <si>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</si>
  <si>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</si>
  <si>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</si>
  <si>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</si>
  <si>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</si>
  <si>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</si>
  <si>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</si>
  <si>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</si>
  <si>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</si>
  <si>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</si>
  <si>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</si>
  <si>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</si>
  <si>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</si>
  <si>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</si>
  <si>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</si>
  <si>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</si>
  <si>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</si>
  <si>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</si>
  <si>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</si>
  <si>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</si>
  <si>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</si>
  <si>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</si>
  <si>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</si>
  <si>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</si>
  <si>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</si>
  <si>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</si>
  <si>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</si>
  <si>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</si>
  <si>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</si>
  <si>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</si>
  <si>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</si>
  <si>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</si>
  <si>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</si>
  <si>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</si>
  <si>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</si>
  <si>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</si>
  <si>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</si>
  <si>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</si>
  <si>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</si>
  <si>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</si>
  <si>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</si>
  <si>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</si>
  <si>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</si>
  <si>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</si>
  <si>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</si>
  <si>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</si>
  <si>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</si>
  <si>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</si>
  <si>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</si>
  <si>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</si>
  <si>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</si>
  <si>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</si>
  <si>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</si>
  <si>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</si>
  <si>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</si>
  <si>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</si>
  <si>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</si>
  <si>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</si>
  <si>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</si>
  <si>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</si>
  <si>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</si>
  <si>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</si>
  <si>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</si>
  <si>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</si>
  <si>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</si>
  <si>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</si>
  <si>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</si>
  <si>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</si>
  <si>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</si>
  <si>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</si>
  <si>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</si>
  <si>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</si>
  <si>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</si>
  <si>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</si>
  <si>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</si>
  <si>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</si>
  <si>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</si>
  <si>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</si>
  <si>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</si>
  <si>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</si>
  <si>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</si>
  <si>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</si>
  <si>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</si>
  <si>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</si>
  <si>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</si>
  <si>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</si>
  <si>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</si>
  <si>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</si>
  <si>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</si>
  <si>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</si>
  <si>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</si>
  <si>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</si>
  <si>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</si>
  <si>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</si>
  <si>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</si>
  <si>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</si>
  <si>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</si>
  <si>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</si>
  <si>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</si>
  <si>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</si>
  <si>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</si>
  <si>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</si>
  <si>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</si>
  <si>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</si>
  <si>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</si>
  <si>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</si>
  <si>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</si>
  <si>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</si>
  <si>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</si>
  <si>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</si>
  <si>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</si>
  <si>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</si>
  <si>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</si>
  <si>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</si>
  <si>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</si>
  <si>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</si>
  <si>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</si>
  <si>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</si>
  <si>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</si>
  <si>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</si>
  <si>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</si>
  <si>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</si>
  <si>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</si>
  <si>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</si>
  <si>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</si>
  <si>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</si>
  <si>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</si>
  <si>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</si>
  <si>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</si>
  <si>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</si>
  <si>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</si>
  <si>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</si>
  <si>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</si>
  <si>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</si>
  <si>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</si>
  <si>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</si>
  <si>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</si>
  <si>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</si>
  <si>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</si>
  <si>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</si>
  <si>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</si>
  <si>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</si>
  <si>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</si>
  <si>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</si>
  <si>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</si>
  <si>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</si>
  <si>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</si>
  <si>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</si>
  <si>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</si>
  <si>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</si>
  <si>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</si>
  <si>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</si>
  <si>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</si>
  <si>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</si>
  <si>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</si>
  <si>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</si>
  <si>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</si>
  <si>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</si>
  <si>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</si>
  <si>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</si>
  <si>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</si>
  <si>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</si>
  <si>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</si>
  <si>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</si>
  <si>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</si>
  <si>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</si>
  <si>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</si>
  <si>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</si>
  <si>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</si>
  <si>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</si>
  <si>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</si>
  <si>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</si>
  <si>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</si>
  <si>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</si>
  <si>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</si>
  <si>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</si>
  <si>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</si>
  <si>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</si>
  <si>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</si>
  <si>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</si>
  <si>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</si>
  <si>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</si>
  <si>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</si>
  <si>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</si>
  <si>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</si>
  <si>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</si>
  <si>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</si>
  <si>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</si>
  <si>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</si>
  <si>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</si>
  <si>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</si>
  <si>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</si>
  <si>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</si>
  <si>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</si>
  <si>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</si>
  <si>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</si>
  <si>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</si>
  <si>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</si>
  <si>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</si>
  <si>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</si>
  <si>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</si>
  <si>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</si>
  <si>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</si>
  <si>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</si>
  <si>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</si>
  <si>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</si>
  <si>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</si>
  <si>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</si>
  <si>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</si>
  <si>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</si>
  <si>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</si>
  <si>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</si>
  <si>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</si>
  <si>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</si>
  <si>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</si>
  <si>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</si>
  <si>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</si>
  <si>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</si>
  <si>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</si>
  <si>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</si>
  <si>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</si>
  <si>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</si>
  <si>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</si>
  <si>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</si>
  <si>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</si>
  <si>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</si>
  <si>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</si>
  <si>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</si>
  <si>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</si>
  <si>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</si>
  <si>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</si>
  <si>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</si>
  <si>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</si>
  <si>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</si>
  <si>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</si>
  <si>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</si>
  <si>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</si>
  <si>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</si>
  <si>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</si>
  <si>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</si>
  <si>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</si>
  <si>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</si>
  <si>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</si>
  <si>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</si>
  <si>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</si>
  <si>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</si>
  <si>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</si>
  <si>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</si>
  <si>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</si>
  <si>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</si>
  <si>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</si>
  <si>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</si>
  <si>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</si>
  <si>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</si>
  <si>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</si>
  <si>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</si>
  <si>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</si>
  <si>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</si>
  <si>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</si>
  <si>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</si>
  <si>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</si>
  <si>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</si>
  <si>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</si>
  <si>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</si>
  <si>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</si>
  <si>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</si>
  <si>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</si>
  <si>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</si>
  <si>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</si>
  <si>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</si>
  <si>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</si>
  <si>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</si>
  <si>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</si>
  <si>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</si>
  <si>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</si>
  <si>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</si>
  <si>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</si>
  <si>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</si>
  <si>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</si>
  <si>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</si>
  <si>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</si>
  <si>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</si>
  <si>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</si>
  <si>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</si>
  <si>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</si>
  <si>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</si>
  <si>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</si>
  <si>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</si>
  <si>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</si>
  <si>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</si>
  <si>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</si>
  <si>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</si>
  <si>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</si>
  <si>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</si>
  <si>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</si>
  <si>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</si>
  <si>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</si>
  <si>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</si>
  <si>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</si>
  <si>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</si>
  <si>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</si>
  <si>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</si>
  <si>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</si>
  <si>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</si>
  <si>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</si>
  <si>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</si>
  <si>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</si>
  <si>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</si>
  <si>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</si>
  <si>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</si>
  <si>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</si>
  <si>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</si>
  <si>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</si>
  <si>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</si>
  <si>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</si>
  <si>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</si>
  <si>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</si>
  <si>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</si>
  <si>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</si>
  <si>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</si>
  <si>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</si>
  <si>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</si>
  <si>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</si>
  <si>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</si>
  <si>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</si>
  <si>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</si>
  <si>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</si>
  <si>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</si>
  <si>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</si>
  <si>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</si>
  <si>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</si>
  <si>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</si>
  <si>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</si>
  <si>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</si>
  <si>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</si>
  <si>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</si>
  <si>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</si>
  <si>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</si>
  <si>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</si>
  <si>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</si>
  <si>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</si>
  <si>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</si>
  <si>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</si>
  <si>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</si>
  <si>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</si>
  <si>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</si>
  <si>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</si>
  <si>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</si>
  <si>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</si>
  <si>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</si>
  <si>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</si>
  <si>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</si>
  <si>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</si>
  <si>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</si>
  <si>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</si>
  <si>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</si>
  <si>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</si>
  <si>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</si>
  <si>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</si>
  <si>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</si>
  <si>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</si>
  <si>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</si>
  <si>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</si>
  <si>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</si>
  <si>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</si>
  <si>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</si>
  <si>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</si>
  <si>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</si>
  <si>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</si>
  <si>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</si>
  <si>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</si>
  <si>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</si>
  <si>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</si>
  <si>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</si>
  <si>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</si>
  <si>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</si>
  <si>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</si>
  <si>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</si>
  <si>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</si>
  <si>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</si>
  <si>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</si>
  <si>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</si>
  <si>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</si>
  <si>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</si>
  <si>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</si>
  <si>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</si>
  <si>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</si>
  <si>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</si>
  <si>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</si>
  <si>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</si>
  <si>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</si>
  <si>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</si>
  <si>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</si>
  <si>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</si>
  <si>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</si>
  <si>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</si>
  <si>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</si>
  <si>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</si>
  <si>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</si>
  <si>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</si>
  <si>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</si>
  <si>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</si>
  <si>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</si>
  <si>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</si>
  <si>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</si>
  <si>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</si>
  <si>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</si>
  <si>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</si>
  <si>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</si>
  <si>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</si>
  <si>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</si>
  <si>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</si>
  <si>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</si>
  <si>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</si>
  <si>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</si>
  <si>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</si>
  <si>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</si>
  <si>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</si>
  <si>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</si>
  <si>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</si>
  <si>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</si>
  <si>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</si>
  <si>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</si>
  <si>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</si>
  <si>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</si>
  <si>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</si>
  <si>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</si>
  <si>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</si>
  <si>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</si>
  <si>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</si>
  <si>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</si>
  <si>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</si>
  <si>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</si>
  <si>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</si>
  <si>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</si>
  <si>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</si>
  <si>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</si>
  <si>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</si>
  <si>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</si>
  <si>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</si>
  <si>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</si>
  <si>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</si>
  <si>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</si>
  <si>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</si>
  <si>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</si>
  <si>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</si>
  <si>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</si>
  <si>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</si>
  <si>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</si>
  <si>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</si>
  <si>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</si>
  <si>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</si>
  <si>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</si>
  <si>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</si>
  <si>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</si>
  <si>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</si>
  <si>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</si>
  <si>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</si>
  <si>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</si>
  <si>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</si>
  <si>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</si>
  <si>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</si>
  <si>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</si>
  <si>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</si>
  <si>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</si>
  <si>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</si>
  <si>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</si>
  <si>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</si>
  <si>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</si>
  <si>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</si>
  <si>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</si>
  <si>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</si>
  <si>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</si>
  <si>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</si>
  <si>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</si>
  <si>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</si>
  <si>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</si>
  <si>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</si>
  <si>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</si>
  <si>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</si>
  <si>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</si>
  <si>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</si>
  <si>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</si>
  <si>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</si>
  <si>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</si>
  <si>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</si>
  <si>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</si>
  <si>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</si>
  <si>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</si>
  <si>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</si>
  <si>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</si>
  <si>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</si>
  <si>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</si>
  <si>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</si>
  <si>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</si>
  <si>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</si>
  <si>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</si>
  <si>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</si>
  <si>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</si>
  <si>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</si>
  <si>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</si>
  <si>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</si>
  <si>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</si>
  <si>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</si>
  <si>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</si>
  <si>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</si>
  <si>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</si>
  <si>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</si>
  <si>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</si>
  <si>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</si>
  <si>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</si>
  <si>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</si>
  <si>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</si>
  <si>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</si>
  <si>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</si>
  <si>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</si>
  <si>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</si>
  <si>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</si>
  <si>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</si>
  <si>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</si>
  <si>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</si>
  <si>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</si>
  <si>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</si>
  <si>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</si>
  <si>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</si>
  <si>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</si>
  <si>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</si>
  <si>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</si>
  <si>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</si>
  <si>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</si>
  <si>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</si>
  <si>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</si>
  <si>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</si>
  <si>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</si>
  <si>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</si>
  <si>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</si>
  <si>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</si>
  <si>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</si>
  <si>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</si>
  <si>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</si>
  <si>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</si>
  <si>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</si>
  <si>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</si>
  <si>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</si>
  <si>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</si>
  <si>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</si>
  <si>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</si>
  <si>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</si>
  <si>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</si>
  <si>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</si>
  <si>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</si>
  <si>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</si>
  <si>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</si>
  <si>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</si>
  <si>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</si>
  <si>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</si>
  <si>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</si>
  <si>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</si>
  <si>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</si>
  <si>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</si>
  <si>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</si>
  <si>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</si>
  <si>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</si>
  <si>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</si>
  <si>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</si>
  <si>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</si>
  <si>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</si>
  <si>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</si>
  <si>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</si>
  <si>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</si>
  <si>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</si>
  <si>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</si>
  <si>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</si>
  <si>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</si>
  <si>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</si>
  <si>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</si>
  <si>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</si>
  <si>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</si>
  <si>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</si>
  <si>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</si>
  <si>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</si>
  <si>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</si>
  <si>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</si>
  <si>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</si>
  <si>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</si>
  <si>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</si>
  <si>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</si>
  <si>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</si>
  <si>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</si>
  <si>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</si>
  <si>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</si>
  <si>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</si>
  <si>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</si>
  <si>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</si>
  <si>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</si>
  <si>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</si>
  <si>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</si>
  <si>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</si>
  <si>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</si>
  <si>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</si>
  <si>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</si>
  <si>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</si>
  <si>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</si>
  <si>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</si>
  <si>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</si>
  <si>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</si>
  <si>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</si>
  <si>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</si>
  <si>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</si>
  <si>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</si>
  <si>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</si>
  <si>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</si>
  <si>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</si>
  <si>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</si>
  <si>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</si>
  <si>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</si>
  <si>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</si>
  <si>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</si>
  <si>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</si>
  <si>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</si>
  <si>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</si>
  <si>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</si>
  <si>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</si>
  <si>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</si>
  <si>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</si>
  <si>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</si>
  <si>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</si>
  <si>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</si>
  <si>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</si>
  <si>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</si>
  <si>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</si>
  <si>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</si>
  <si>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</si>
  <si>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</si>
  <si>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</si>
  <si>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</si>
  <si>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</si>
  <si>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</si>
  <si>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</si>
  <si>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</si>
  <si>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</si>
  <si>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</si>
  <si>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</si>
  <si>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</si>
  <si>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</si>
  <si>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</si>
  <si>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</si>
  <si>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</si>
  <si>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</si>
  <si>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</si>
  <si>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</si>
  <si>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</si>
  <si>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</si>
  <si>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</si>
  <si>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</si>
  <si>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</si>
  <si>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</si>
  <si>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</si>
  <si>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</si>
  <si>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</si>
  <si>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</si>
  <si>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</si>
  <si>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</si>
  <si>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</si>
  <si>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</si>
  <si>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</si>
  <si>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</si>
  <si>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</si>
  <si>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</si>
  <si>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</si>
  <si>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</si>
  <si>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</si>
  <si>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</si>
  <si>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</si>
  <si>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</si>
  <si>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</si>
  <si>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</si>
  <si>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</si>
  <si>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</si>
  <si>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</si>
  <si>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</si>
  <si>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</si>
  <si>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</si>
  <si>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</si>
  <si>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</si>
  <si>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</si>
  <si>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</si>
  <si>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</si>
  <si>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</si>
  <si>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</si>
  <si>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</si>
  <si>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</si>
  <si>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</si>
  <si>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</si>
  <si>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</si>
  <si>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</si>
  <si>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</si>
  <si>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</si>
  <si>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</si>
  <si>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</si>
  <si>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</si>
  <si>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</si>
  <si>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</si>
  <si>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</si>
  <si>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</si>
  <si>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</si>
  <si>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</si>
  <si>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</si>
  <si>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</si>
  <si>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</si>
  <si>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</si>
  <si>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</si>
  <si>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</si>
  <si>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</si>
  <si>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</si>
  <si>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</si>
  <si>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</si>
  <si>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</si>
  <si>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</si>
  <si>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</si>
  <si>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</si>
  <si>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</si>
  <si>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</si>
  <si>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</si>
  <si>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</si>
  <si>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</si>
  <si>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</si>
  <si>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</si>
  <si>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</si>
  <si>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</si>
  <si>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</si>
  <si>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</si>
  <si>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</si>
  <si>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</si>
  <si>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</si>
  <si>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</si>
  <si>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</si>
  <si>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</si>
  <si>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</si>
  <si>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</si>
  <si>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</si>
  <si>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</si>
  <si>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</si>
  <si>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</si>
  <si>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</si>
  <si>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</si>
  <si>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</si>
  <si>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</si>
  <si>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</si>
  <si>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</si>
  <si>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</si>
  <si>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</si>
  <si>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</si>
  <si>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</si>
  <si>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</si>
  <si>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</si>
  <si>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</si>
  <si>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</si>
  <si>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</si>
  <si>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</si>
  <si>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</si>
  <si>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</si>
  <si>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</si>
  <si>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</si>
  <si>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</si>
  <si>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</si>
  <si>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</si>
  <si>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</si>
  <si>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</si>
  <si>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</si>
  <si>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</si>
  <si>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</si>
  <si>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</si>
  <si>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</si>
  <si>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</si>
  <si>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</si>
  <si>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</si>
  <si>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</si>
  <si>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</si>
  <si>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</si>
  <si>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</si>
  <si>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</si>
  <si>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</si>
  <si>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</si>
  <si>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</si>
  <si>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</si>
  <si>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</si>
  <si>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</si>
  <si>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</si>
  <si>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</si>
  <si>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</si>
  <si>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</si>
  <si>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</si>
  <si>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</si>
  <si>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</si>
  <si>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</si>
  <si>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</si>
  <si>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</si>
  <si>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</si>
  <si>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</si>
  <si>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</si>
  <si>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</si>
  <si>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</si>
  <si>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</si>
  <si>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</si>
  <si>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</si>
  <si>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</si>
  <si>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</si>
  <si>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</si>
  <si>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</si>
  <si>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</si>
  <si>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</si>
  <si>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</si>
  <si>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</si>
  <si>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</si>
  <si>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</si>
  <si>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</si>
  <si>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</si>
  <si>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</si>
  <si>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</si>
  <si>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</si>
  <si>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</si>
  <si>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</si>
  <si>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</si>
  <si>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</si>
  <si>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</si>
  <si>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</si>
  <si>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</si>
  <si>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</si>
  <si>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</si>
  <si>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</si>
  <si>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</si>
  <si>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</si>
  <si>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</si>
  <si>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</si>
  <si>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</si>
  <si>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</si>
  <si>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</si>
  <si>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</si>
  <si>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</si>
  <si>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</si>
  <si>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</si>
  <si>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</si>
  <si>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</si>
  <si>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</si>
  <si>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</si>
  <si>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</si>
  <si>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</si>
  <si>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</si>
  <si>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</si>
  <si>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</si>
  <si>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</si>
  <si>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</si>
  <si>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</si>
  <si>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</si>
  <si>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</si>
  <si>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</si>
  <si>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</si>
  <si>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</si>
  <si>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</si>
  <si>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</si>
  <si>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</si>
  <si>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</si>
  <si>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</si>
  <si>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</si>
  <si>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</si>
  <si>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</si>
  <si>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</si>
  <si>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</si>
  <si>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</si>
  <si>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</si>
  <si>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</si>
  <si>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</si>
  <si>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</si>
  <si>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</si>
  <si>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</si>
  <si>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</si>
  <si>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</si>
  <si>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</si>
  <si>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</si>
  <si>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</si>
  <si>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</si>
  <si>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</si>
  <si>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</si>
  <si>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</si>
  <si>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</si>
  <si>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</si>
  <si>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</si>
  <si>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</si>
  <si>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</si>
  <si>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</si>
  <si>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</si>
  <si>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</si>
  <si>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</si>
  <si>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</si>
  <si>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</si>
  <si>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</si>
  <si>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</si>
  <si>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</si>
  <si>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</si>
  <si>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</si>
  <si>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</si>
  <si>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</si>
  <si>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</si>
  <si>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</si>
  <si>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</si>
  <si>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</si>
  <si>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</si>
  <si>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</si>
  <si>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</si>
  <si>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</si>
  <si>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</si>
  <si>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</si>
  <si>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</si>
  <si>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</si>
  <si>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</si>
  <si>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</si>
  <si>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</si>
  <si>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</si>
  <si>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</si>
  <si>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</si>
  <si>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</si>
  <si>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</si>
  <si>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</si>
  <si>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</si>
  <si>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</si>
  <si>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</si>
  <si>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</si>
  <si>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</si>
  <si>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</si>
  <si>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</si>
  <si>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</si>
  <si>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</si>
  <si>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</si>
  <si>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</si>
  <si>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</si>
  <si>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</si>
  <si>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</si>
  <si>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</si>
  <si>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</si>
  <si>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</si>
  <si>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</si>
  <si>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</si>
  <si>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</si>
  <si>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</si>
  <si>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</si>
  <si>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</si>
  <si>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</si>
  <si>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</si>
  <si>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</si>
  <si>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</si>
  <si>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</si>
  <si>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</si>
  <si>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</si>
  <si>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</si>
  <si>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</si>
  <si>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</si>
  <si>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</si>
  <si>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</si>
  <si>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</si>
  <si>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</si>
  <si>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</si>
  <si>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</si>
  <si>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</si>
  <si>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</si>
  <si>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</si>
  <si>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</si>
  <si>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</si>
  <si>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</si>
  <si>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</si>
  <si>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</si>
  <si>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</si>
  <si>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</si>
  <si>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</si>
  <si>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</si>
  <si>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</si>
  <si>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</si>
  <si>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</si>
  <si>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</si>
  <si>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</si>
  <si>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</si>
  <si>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</si>
  <si>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</si>
  <si>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</si>
  <si>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</si>
  <si>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</si>
  <si>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</si>
  <si>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</si>
  <si>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</si>
  <si>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</si>
  <si>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</si>
  <si>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</si>
  <si>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</si>
  <si>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</si>
  <si>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</si>
  <si>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</si>
  <si>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</si>
  <si>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</si>
  <si>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</si>
  <si>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</si>
  <si>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</si>
  <si>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</si>
  <si>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</si>
  <si>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</si>
  <si>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</si>
  <si>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</si>
  <si>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</si>
  <si>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</si>
  <si>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</si>
  <si>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</si>
  <si>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</si>
  <si>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</si>
  <si>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</si>
  <si>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</si>
  <si>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</si>
  <si>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</si>
  <si>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</si>
  <si>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</si>
  <si>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</si>
  <si>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</si>
  <si>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</si>
  <si>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</si>
  <si>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</si>
  <si>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</si>
  <si>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</si>
  <si>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</si>
  <si>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</si>
  <si>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</si>
  <si>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</si>
  <si>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</si>
  <si>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</si>
  <si>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</si>
  <si>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</si>
  <si>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</si>
  <si>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</si>
  <si>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</si>
  <si>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</si>
  <si>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</si>
  <si>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</si>
  <si>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</si>
  <si>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</si>
  <si>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</si>
  <si>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</si>
  <si>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</si>
  <si>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</si>
  <si>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</si>
  <si>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</si>
  <si>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</si>
  <si>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</si>
  <si>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</si>
  <si>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</si>
  <si>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</si>
  <si>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</si>
  <si>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</si>
  <si>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</si>
  <si>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</si>
  <si>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</si>
  <si>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</si>
  <si>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</si>
  <si>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</si>
  <si>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</si>
  <si>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</si>
  <si>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</si>
  <si>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</si>
  <si>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</si>
  <si>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</si>
  <si>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</si>
  <si>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</si>
  <si>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</si>
  <si>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</si>
  <si>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</si>
  <si>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</si>
  <si>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</si>
  <si>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</si>
  <si>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</si>
  <si>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</si>
  <si>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</si>
  <si>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</si>
  <si>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</si>
  <si>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</si>
  <si>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</si>
  <si>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</si>
  <si>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</si>
  <si>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</si>
  <si>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</si>
  <si>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</si>
  <si>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</si>
  <si>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</si>
  <si>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</si>
  <si>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</si>
  <si>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</si>
  <si>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</si>
  <si>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</si>
  <si>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</si>
  <si>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</si>
  <si>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</si>
  <si>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</si>
  <si>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</si>
  <si>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</si>
  <si>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</si>
  <si>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</si>
  <si>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</si>
  <si>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</si>
  <si>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</si>
  <si>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</si>
  <si>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</si>
  <si>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</si>
  <si>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</si>
  <si>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</si>
  <si>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</si>
  <si>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</si>
  <si>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</si>
  <si>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</si>
  <si>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</si>
  <si>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</si>
  <si>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</si>
  <si>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</si>
  <si>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</si>
  <si>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</si>
  <si>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</si>
  <si>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</si>
  <si>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</si>
  <si>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</si>
  <si>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</si>
  <si>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</si>
  <si>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</si>
  <si>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</si>
  <si>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</si>
  <si>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</si>
  <si>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</si>
  <si>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</si>
  <si>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</si>
  <si>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</si>
  <si>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</si>
  <si>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</si>
  <si>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</si>
  <si>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</si>
  <si>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</si>
  <si>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</si>
  <si>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</si>
  <si>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</si>
  <si>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</si>
  <si>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</si>
  <si>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</si>
  <si>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</si>
  <si>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</si>
  <si>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</si>
  <si>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</si>
  <si>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</si>
  <si>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</si>
  <si>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</si>
  <si>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</si>
  <si>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</si>
  <si>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</si>
  <si>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</si>
  <si>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</si>
  <si>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</si>
  <si>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</si>
  <si>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</si>
  <si>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</si>
  <si>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</si>
  <si>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</si>
  <si>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</si>
  <si>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</si>
  <si>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</si>
  <si>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</si>
  <si>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</si>
  <si>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</si>
  <si>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</si>
  <si>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</si>
  <si>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</si>
  <si>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</si>
  <si>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</si>
  <si>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</si>
  <si>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</si>
  <si>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</si>
  <si>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</si>
  <si>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</si>
  <si>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</si>
  <si>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</si>
  <si>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</si>
  <si>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</si>
  <si>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</si>
  <si>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</si>
  <si>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</si>
  <si>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</si>
  <si>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</si>
  <si>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</si>
  <si>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</si>
  <si>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</si>
  <si>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</si>
  <si>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</si>
  <si>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</si>
  <si>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</si>
  <si>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</si>
  <si>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</si>
  <si>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</si>
  <si>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</si>
  <si>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</si>
  <si>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</si>
  <si>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</si>
  <si>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</si>
  <si>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</si>
  <si>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</si>
  <si>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</si>
  <si>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</si>
  <si>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</si>
  <si>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</si>
  <si>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</si>
  <si>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</si>
  <si>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</si>
  <si>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</si>
  <si>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</si>
  <si>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</si>
  <si>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</si>
  <si>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</si>
  <si>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</si>
  <si>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</si>
  <si>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</si>
  <si>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</si>
  <si>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</si>
  <si>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</si>
  <si>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</si>
  <si>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</si>
  <si>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</si>
  <si>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</si>
  <si>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</si>
  <si>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</si>
  <si>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</si>
  <si>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</si>
  <si>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</si>
  <si>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</si>
  <si>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</si>
  <si>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</si>
  <si>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</si>
  <si>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</si>
  <si>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</si>
  <si>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</si>
  <si>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</si>
  <si>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</si>
  <si>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</si>
  <si>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</si>
  <si>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</si>
  <si>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</si>
  <si>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</si>
  <si>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</si>
  <si>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</si>
  <si>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</si>
  <si>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</si>
  <si>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</si>
  <si>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</si>
  <si>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</si>
  <si>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</si>
  <si>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</si>
  <si>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</si>
  <si>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</si>
  <si>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</si>
  <si>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</si>
  <si>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</si>
  <si>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</si>
  <si>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</si>
  <si>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</si>
  <si>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</si>
  <si>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</si>
  <si>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</si>
  <si>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</si>
  <si>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</si>
  <si>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</si>
  <si>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</si>
  <si>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</si>
  <si>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</si>
  <si>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</si>
  <si>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</si>
  <si>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</si>
  <si>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</si>
  <si>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</si>
  <si>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</si>
  <si>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</si>
  <si>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</si>
  <si>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</si>
  <si>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</si>
  <si>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</si>
  <si>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</si>
  <si>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</si>
  <si>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</si>
  <si>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</si>
  <si>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</si>
  <si>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</si>
  <si>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</si>
  <si>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</si>
  <si>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</si>
  <si>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</si>
  <si>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</si>
  <si>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</si>
  <si>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</si>
  <si>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</si>
  <si>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</si>
  <si>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</si>
  <si>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</si>
  <si>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</si>
  <si>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</si>
  <si>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</si>
  <si>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</si>
  <si>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</si>
  <si>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</si>
  <si>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</si>
  <si>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</si>
  <si>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</si>
  <si>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</si>
  <si>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</si>
  <si>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</si>
  <si>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</si>
  <si>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</si>
  <si>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</si>
  <si>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</si>
  <si>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</si>
  <si>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</si>
  <si>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</si>
  <si>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</si>
  <si>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</si>
  <si>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</si>
  <si>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</si>
  <si>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</si>
  <si>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</si>
  <si>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</si>
  <si>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</si>
  <si>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</si>
  <si>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</si>
  <si>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</si>
  <si>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</si>
  <si>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</si>
  <si>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</si>
  <si>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</si>
  <si>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</si>
  <si>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</si>
  <si>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</si>
  <si>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</si>
  <si>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</si>
  <si>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</si>
  <si>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</si>
  <si>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</si>
  <si>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</si>
  <si>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</si>
  <si>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</si>
  <si>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</si>
  <si>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</si>
  <si>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</si>
  <si>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</si>
  <si>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</si>
  <si>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</si>
  <si>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</si>
  <si>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</si>
  <si>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</si>
  <si>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</si>
  <si>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</si>
  <si>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</si>
  <si>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</si>
  <si>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</si>
  <si>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</si>
  <si>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</si>
  <si>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</si>
  <si>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</si>
  <si>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</si>
  <si>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</si>
  <si>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</si>
  <si>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</si>
  <si>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</si>
  <si>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</si>
  <si>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</si>
  <si>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</si>
  <si>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</si>
  <si>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</si>
  <si>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</si>
  <si>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</si>
  <si>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</si>
  <si>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</si>
  <si>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</si>
  <si>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</si>
  <si>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</si>
  <si>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</si>
  <si>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</si>
  <si>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</si>
  <si>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</si>
  <si>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</si>
  <si>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</si>
  <si>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</si>
  <si>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</si>
  <si>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</si>
  <si>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</si>
  <si>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</si>
  <si>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</si>
  <si>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</si>
  <si>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</si>
  <si>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</si>
  <si>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</si>
  <si>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</si>
  <si>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</si>
  <si>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</si>
  <si>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</si>
  <si>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</si>
  <si>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</si>
  <si>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</si>
  <si>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</si>
  <si>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</si>
  <si>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</si>
  <si>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</si>
  <si>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</si>
  <si>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</si>
  <si>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</si>
  <si>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</si>
  <si>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</si>
  <si>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</si>
  <si>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</si>
  <si>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</si>
  <si>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</si>
  <si>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</si>
  <si>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</si>
  <si>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</si>
  <si>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</si>
  <si>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</si>
  <si>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</si>
  <si>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</si>
  <si>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</si>
  <si>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</si>
  <si>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</si>
  <si>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</si>
  <si>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</si>
  <si>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</si>
  <si>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</si>
  <si>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</si>
  <si>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</si>
  <si>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</si>
  <si>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</si>
  <si>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</si>
  <si>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</si>
  <si>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</si>
  <si>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</si>
  <si>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</si>
  <si>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</si>
  <si>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</si>
  <si>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</si>
  <si>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</si>
  <si>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</si>
  <si>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</si>
  <si>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</si>
  <si>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</si>
  <si>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</si>
  <si>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</si>
  <si>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</si>
  <si>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</si>
  <si>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</si>
  <si>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</si>
  <si>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</si>
  <si>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</si>
  <si>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</si>
  <si>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</si>
  <si>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</si>
  <si>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</si>
  <si>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</si>
  <si>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</si>
  <si>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</si>
  <si>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</si>
  <si>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</si>
  <si>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</si>
  <si>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</si>
  <si>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</si>
  <si>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</si>
  <si>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</si>
  <si>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</si>
  <si>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</si>
  <si>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</si>
  <si>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</si>
  <si>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</si>
  <si>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</si>
  <si>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</si>
  <si>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</si>
  <si>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</si>
  <si>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</si>
  <si>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</si>
  <si>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</si>
  <si>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</si>
  <si>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</si>
  <si>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</si>
  <si>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</si>
  <si>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</si>
  <si>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</si>
  <si>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</si>
  <si>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</si>
  <si>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</si>
  <si>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</si>
  <si>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</si>
  <si>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</si>
  <si>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</si>
  <si>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</si>
  <si>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</si>
  <si>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</si>
  <si>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</si>
  <si>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</si>
  <si>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</si>
  <si>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</si>
  <si>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</si>
  <si>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</si>
  <si>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</si>
  <si>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</si>
  <si>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</si>
  <si>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</si>
  <si>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</si>
  <si>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</si>
  <si>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</si>
  <si>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</si>
  <si>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</si>
  <si>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</si>
  <si>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</si>
  <si>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</si>
  <si>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</si>
  <si>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</si>
  <si>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</si>
  <si>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</si>
  <si>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</si>
  <si>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</si>
  <si>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</si>
  <si>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</si>
  <si>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</si>
  <si>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</si>
  <si>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</si>
  <si>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</si>
  <si>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</si>
  <si>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</si>
  <si>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</si>
  <si>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</si>
  <si>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</si>
  <si>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</si>
  <si>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</si>
  <si>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</si>
  <si>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</si>
  <si>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</si>
  <si>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</si>
  <si>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</si>
  <si>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</si>
  <si>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</si>
  <si>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</si>
  <si>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</si>
  <si>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</si>
  <si>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</si>
  <si>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</si>
  <si>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</si>
  <si>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</si>
  <si>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</si>
  <si>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</si>
  <si>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</si>
  <si>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</si>
  <si>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</si>
  <si>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</si>
  <si>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</si>
  <si>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</si>
  <si>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</si>
  <si>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</si>
  <si>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</si>
  <si>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</si>
  <si>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</si>
  <si>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</si>
  <si>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</si>
  <si>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</si>
  <si>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</si>
  <si>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</si>
  <si>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</si>
  <si>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</si>
  <si>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</si>
  <si>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</si>
  <si>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</si>
  <si>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</si>
  <si>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</si>
  <si>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</si>
  <si>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</si>
  <si>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</si>
  <si>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</si>
  <si>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</si>
  <si>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</si>
  <si>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</si>
  <si>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</si>
  <si>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</si>
  <si>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</si>
  <si>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</si>
  <si>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</si>
  <si>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</si>
  <si>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</si>
  <si>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</si>
  <si>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</si>
  <si>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</si>
  <si>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</si>
  <si>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</si>
  <si>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</si>
  <si>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</si>
  <si>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</si>
  <si>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</si>
  <si>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</si>
  <si>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</si>
  <si>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</si>
  <si>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</si>
  <si>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</si>
  <si>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</si>
  <si>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</si>
  <si>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</si>
  <si>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</si>
  <si>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</si>
  <si>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</si>
  <si>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</si>
  <si>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</si>
  <si>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</si>
  <si>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</si>
  <si>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</si>
  <si>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</si>
  <si>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</si>
  <si>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</si>
  <si>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</si>
  <si>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</si>
  <si>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</si>
  <si>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</si>
  <si>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</si>
  <si>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</si>
  <si>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</si>
  <si>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</si>
  <si>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</si>
  <si>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</si>
  <si>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</si>
  <si>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</si>
  <si>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</si>
  <si>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</si>
  <si>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</si>
  <si>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</si>
  <si>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</si>
  <si>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</si>
  <si>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</si>
  <si>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</si>
  <si>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</si>
  <si>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</si>
  <si>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</si>
  <si>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</si>
  <si>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</si>
  <si>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</si>
  <si>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</si>
  <si>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</si>
  <si>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</si>
  <si>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</si>
  <si>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</si>
  <si>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</si>
  <si>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</si>
  <si>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</si>
  <si>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</si>
  <si>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</si>
  <si>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</si>
  <si>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</si>
  <si>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</si>
  <si>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</si>
  <si>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</si>
  <si>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</si>
  <si>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</si>
  <si>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</si>
  <si>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</si>
  <si>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</si>
  <si>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</si>
  <si>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</si>
  <si>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</si>
  <si>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</si>
  <si>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</si>
  <si>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</si>
  <si>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</si>
  <si>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</si>
  <si>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</si>
  <si>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</si>
  <si>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</si>
  <si>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</si>
  <si>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</si>
  <si>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</si>
  <si>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</si>
  <si>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</si>
  <si>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</si>
  <si>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</si>
  <si>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</si>
  <si>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</si>
  <si>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</si>
  <si>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</si>
  <si>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</si>
  <si>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</si>
  <si>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</si>
  <si>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</si>
  <si>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</si>
  <si>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</si>
  <si>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</si>
  <si>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</si>
  <si>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</si>
  <si>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</si>
  <si>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</si>
  <si>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</si>
  <si>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</si>
  <si>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</si>
  <si>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</si>
  <si>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</si>
  <si>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</si>
  <si>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</si>
  <si>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</si>
  <si>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</si>
  <si>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</si>
  <si>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</si>
  <si>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</si>
  <si>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</si>
  <si>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</si>
  <si>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</si>
  <si>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</si>
  <si>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</si>
  <si>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</si>
  <si>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</si>
  <si>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</si>
  <si>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</si>
  <si>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</si>
  <si>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</si>
  <si>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</si>
  <si>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</si>
  <si>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</si>
  <si>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</si>
  <si>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</si>
  <si>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</si>
  <si>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</si>
  <si>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</si>
  <si>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</si>
  <si>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</si>
  <si>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</si>
  <si>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</si>
  <si>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</si>
  <si>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</si>
  <si>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</si>
  <si>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</si>
  <si>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</si>
  <si>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</si>
  <si>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</si>
  <si>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</si>
  <si>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</si>
  <si>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</si>
  <si>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</si>
  <si>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</si>
  <si>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</si>
  <si>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</si>
  <si>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</si>
  <si>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</si>
  <si>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</si>
  <si>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</si>
  <si>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</si>
  <si>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</si>
  <si>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</si>
  <si>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</si>
  <si>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</si>
  <si>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</si>
  <si>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</si>
  <si>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</si>
  <si>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</si>
  <si>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</si>
  <si>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</si>
  <si>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</si>
  <si>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</si>
  <si>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</si>
  <si>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</si>
  <si>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</si>
  <si>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</si>
  <si>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</si>
  <si>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</si>
  <si>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</si>
  <si>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</si>
  <si>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</si>
  <si>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</si>
  <si>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</si>
  <si>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</si>
  <si>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</si>
  <si>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</si>
  <si>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</si>
  <si>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</si>
  <si>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</si>
  <si>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</si>
  <si>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</si>
  <si>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</si>
  <si>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</si>
  <si>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</si>
  <si>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</si>
  <si>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</si>
  <si>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</si>
  <si>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</si>
  <si>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</si>
  <si>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</si>
  <si>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</si>
  <si>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</si>
  <si>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</si>
  <si>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</si>
  <si>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</si>
  <si>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</si>
  <si>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</si>
  <si>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</si>
  <si>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</si>
  <si>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</si>
  <si>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</si>
  <si>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</si>
  <si>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</si>
  <si>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</si>
  <si>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</si>
  <si>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</si>
  <si>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</si>
  <si>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</si>
  <si>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</si>
  <si>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</si>
  <si>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</si>
  <si>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</si>
  <si>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</si>
  <si>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</si>
  <si>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</si>
  <si>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</si>
  <si>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</si>
  <si>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</si>
  <si>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</si>
  <si>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</si>
  <si>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</si>
  <si>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</si>
  <si>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</si>
  <si>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</si>
  <si>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</si>
  <si>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</si>
  <si>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</si>
  <si>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</si>
  <si>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</si>
  <si>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</si>
  <si>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</si>
  <si>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</si>
  <si>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</si>
  <si>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</si>
  <si>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</si>
  <si>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</si>
  <si>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</si>
  <si>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</si>
  <si>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</si>
  <si>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</si>
  <si>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</si>
  <si>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</si>
  <si>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</si>
  <si>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</si>
  <si>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</si>
  <si>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</si>
  <si>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</si>
  <si>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</si>
  <si>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</si>
  <si>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</si>
  <si>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</si>
  <si>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</si>
  <si>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</si>
  <si>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</si>
  <si>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</si>
  <si>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</si>
  <si>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</si>
  <si>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</si>
  <si>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</si>
  <si>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</si>
  <si>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</si>
  <si>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</si>
  <si>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</si>
  <si>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</si>
  <si>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</si>
  <si>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</si>
  <si>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</si>
  <si>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</si>
  <si>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</si>
  <si>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</si>
  <si>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</si>
  <si>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</si>
  <si>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</si>
  <si>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</si>
  <si>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</si>
  <si>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</si>
  <si>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</si>
  <si>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</si>
  <si>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</si>
  <si>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</si>
  <si>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</si>
  <si>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</si>
  <si>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</si>
  <si>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</si>
  <si>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</si>
  <si>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</si>
  <si>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</si>
  <si>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</si>
  <si>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</si>
  <si>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</si>
  <si>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</si>
  <si>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</si>
  <si>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</si>
  <si>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</si>
  <si>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</si>
  <si>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</si>
  <si>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</si>
  <si>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</si>
  <si>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</si>
  <si>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</si>
  <si>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</si>
  <si>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</si>
  <si>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</si>
  <si>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</si>
  <si>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</si>
  <si>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</si>
  <si>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</si>
  <si>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</si>
  <si>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</si>
  <si>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</si>
  <si>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</si>
  <si>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</si>
  <si>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</si>
  <si>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</si>
  <si>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</si>
  <si>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</si>
  <si>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</si>
  <si>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</si>
  <si>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</si>
  <si>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</si>
  <si>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</si>
  <si>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</si>
  <si>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</si>
  <si>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</si>
  <si>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</si>
  <si>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</si>
  <si>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</si>
  <si>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</si>
  <si>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</si>
  <si>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</si>
  <si>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</si>
  <si>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</si>
  <si>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</si>
  <si>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</si>
  <si>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</si>
  <si>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</si>
  <si>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</si>
  <si>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</si>
  <si>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</si>
  <si>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</si>
  <si>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</si>
  <si>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</si>
  <si>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</si>
  <si>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</si>
  <si>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</si>
  <si>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</si>
  <si>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</si>
  <si>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</si>
  <si>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</si>
  <si>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</si>
  <si>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</si>
  <si>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</si>
  <si>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</si>
  <si>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</si>
  <si>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</si>
  <si>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</si>
  <si>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</si>
  <si>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</si>
  <si>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</si>
  <si>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</si>
  <si>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</si>
  <si>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</si>
  <si>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</si>
  <si>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</si>
  <si>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</si>
  <si>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</si>
  <si>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</si>
  <si>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</si>
  <si>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</si>
  <si>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</si>
  <si>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</si>
  <si>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</si>
  <si>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</si>
  <si>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</si>
  <si>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</si>
  <si>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</si>
  <si>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</si>
  <si>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</si>
  <si>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</si>
  <si>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</si>
  <si>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</si>
  <si>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</si>
  <si>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</si>
  <si>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</si>
  <si>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</si>
  <si>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</si>
  <si>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</si>
  <si>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</si>
  <si>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</si>
  <si>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</si>
  <si>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</si>
  <si>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</si>
  <si>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</si>
  <si>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</si>
  <si>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</si>
  <si>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</si>
  <si>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</si>
  <si>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</si>
  <si>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</si>
  <si>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</si>
  <si>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</si>
  <si>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</si>
  <si>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</si>
  <si>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</si>
  <si>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</si>
  <si>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</si>
  <si>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</si>
  <si>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</si>
  <si>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</si>
  <si>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</si>
  <si>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</si>
  <si>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</si>
  <si>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</si>
  <si>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</si>
  <si>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</si>
  <si>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</si>
  <si>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</si>
  <si>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</si>
  <si>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</si>
  <si>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</si>
  <si>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</si>
  <si>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</si>
  <si>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</si>
  <si>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</si>
  <si>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</si>
  <si>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</si>
  <si>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</si>
  <si>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</si>
  <si>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</si>
  <si>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</si>
  <si>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</si>
  <si>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</si>
  <si>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</si>
  <si>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</si>
  <si>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</si>
  <si>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</si>
  <si>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</si>
  <si>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</si>
  <si>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</si>
  <si>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</si>
  <si>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</si>
  <si>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</si>
  <si>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</si>
  <si>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</si>
  <si>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</si>
  <si>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</si>
  <si>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</si>
  <si>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</si>
  <si>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</si>
  <si>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</si>
  <si>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</si>
  <si>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</si>
  <si>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</si>
  <si>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</si>
  <si>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</si>
  <si>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</si>
  <si>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</si>
  <si>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</si>
  <si>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</si>
  <si>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</si>
  <si>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</si>
  <si>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</si>
  <si>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</si>
  <si>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</si>
  <si>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</si>
  <si>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</si>
  <si>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</si>
  <si>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</si>
  <si>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</si>
  <si>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</si>
  <si>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</si>
  <si>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</si>
  <si>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</si>
  <si>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</si>
  <si>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</si>
  <si>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</si>
  <si>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</si>
  <si>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</si>
  <si>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</si>
  <si>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</si>
  <si>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</si>
  <si>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</si>
  <si>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</si>
  <si>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</si>
  <si>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</si>
  <si>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</si>
  <si>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</si>
  <si>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</si>
  <si>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</si>
  <si>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</si>
  <si>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</si>
  <si>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</si>
  <si>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</si>
  <si>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</si>
  <si>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</si>
  <si>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</si>
  <si>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</si>
  <si>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</si>
  <si>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</si>
  <si>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</si>
  <si>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</si>
  <si>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</si>
  <si>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</si>
  <si>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</si>
  <si>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</si>
  <si>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</si>
  <si>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</si>
  <si>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</si>
  <si>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</si>
  <si>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</si>
  <si>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</si>
  <si>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</si>
  <si>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</si>
  <si>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</si>
  <si>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</si>
  <si>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</si>
  <si>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</si>
  <si>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</si>
  <si>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</si>
  <si>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</si>
  <si>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</si>
  <si>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</si>
  <si>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</si>
  <si>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</si>
  <si>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</si>
  <si>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</si>
  <si>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</si>
  <si>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</si>
  <si>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</si>
  <si>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</si>
  <si>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</si>
  <si>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</si>
  <si>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</si>
  <si>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</si>
  <si>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</si>
  <si>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</si>
  <si>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</si>
  <si>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</si>
  <si>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</si>
  <si>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</si>
  <si>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</si>
  <si>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</si>
  <si>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</si>
  <si>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</si>
  <si>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</si>
  <si>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</si>
  <si>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</si>
  <si>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</si>
  <si>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</si>
  <si>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</si>
  <si>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</si>
  <si>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</si>
  <si>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</si>
  <si>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</si>
  <si>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</si>
  <si>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</si>
  <si>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</si>
  <si>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</si>
  <si>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</si>
  <si>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</si>
  <si>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</si>
  <si>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</si>
  <si>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</si>
  <si>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</si>
  <si>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</si>
  <si>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</si>
  <si>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</si>
  <si>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</si>
  <si>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</si>
  <si>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</si>
  <si>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</si>
  <si>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</si>
  <si>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</si>
  <si>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</si>
  <si>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</si>
  <si>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</si>
  <si>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</si>
  <si>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</si>
  <si>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</si>
  <si>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</si>
  <si>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</si>
  <si>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</si>
  <si>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</si>
  <si>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</si>
  <si>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</si>
  <si>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</si>
  <si>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</si>
  <si>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</si>
  <si>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</si>
  <si>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</si>
  <si>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</si>
  <si>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</si>
  <si>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</si>
  <si>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</si>
  <si>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</si>
  <si>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</si>
  <si>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</si>
  <si>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</si>
  <si>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</si>
  <si>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</si>
  <si>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</si>
  <si>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</si>
  <si>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</si>
  <si>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</si>
  <si>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</si>
  <si>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</si>
  <si>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</si>
  <si>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</si>
  <si>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</si>
  <si>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</si>
  <si>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</si>
  <si>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</si>
  <si>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</si>
  <si>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</si>
  <si>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</si>
  <si>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</si>
  <si>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</si>
  <si>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</si>
  <si>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</si>
  <si>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</si>
  <si>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</si>
  <si>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</si>
  <si>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</si>
  <si>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</si>
  <si>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</si>
  <si>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</si>
  <si>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</si>
  <si>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</si>
  <si>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</si>
  <si>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</si>
  <si>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</si>
  <si>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</si>
  <si>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</si>
  <si>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</si>
  <si>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</si>
  <si>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</si>
  <si>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</si>
  <si>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</si>
  <si>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</si>
  <si>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</si>
  <si>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</si>
  <si>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</si>
  <si>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</si>
  <si>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</si>
  <si>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</si>
  <si>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</si>
  <si>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</si>
  <si>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</si>
  <si>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</si>
  <si>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</si>
  <si>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</si>
  <si>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</si>
  <si>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</si>
  <si>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</si>
  <si>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</si>
  <si>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</si>
  <si>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</si>
  <si>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</si>
  <si>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</si>
  <si>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</si>
  <si>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</si>
  <si>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</si>
  <si>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</si>
  <si>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</si>
  <si>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</si>
  <si>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</si>
  <si>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</si>
  <si>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</si>
  <si>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</si>
  <si>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</si>
  <si>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</si>
  <si>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</si>
  <si>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</si>
  <si>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</si>
  <si>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</si>
  <si>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</si>
  <si>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</si>
  <si>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</si>
  <si>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</si>
  <si>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</si>
  <si>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</si>
  <si>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</si>
  <si>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</si>
  <si>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</si>
  <si>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</si>
  <si>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</si>
  <si>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</si>
  <si>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</si>
  <si>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</si>
  <si>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</si>
  <si>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</si>
  <si>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</si>
  <si>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</si>
  <si>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</si>
  <si>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</si>
  <si>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</si>
  <si>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</si>
  <si>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</si>
  <si>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</si>
  <si>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</si>
  <si>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</si>
  <si>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</si>
  <si>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</si>
  <si>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</si>
  <si>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</si>
  <si>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</si>
  <si>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</si>
  <si>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</si>
  <si>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</si>
  <si>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</si>
  <si>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</si>
  <si>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</si>
  <si>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</si>
  <si>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</si>
  <si>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</si>
  <si>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</si>
  <si>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</si>
  <si>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</si>
  <si>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</si>
  <si>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</si>
  <si>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</si>
  <si>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</si>
  <si>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</si>
  <si>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</si>
  <si>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</si>
  <si>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</si>
  <si>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</si>
  <si>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</si>
  <si>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</si>
  <si>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</si>
  <si>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</si>
  <si>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</si>
  <si>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</si>
  <si>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</si>
  <si>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</si>
  <si>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</si>
  <si>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</si>
  <si>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</si>
  <si>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</si>
  <si>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</si>
  <si>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</si>
  <si>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</si>
  <si>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</si>
  <si>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</si>
  <si>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</si>
  <si>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</si>
  <si>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</si>
  <si>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</si>
  <si>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</si>
  <si>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</si>
  <si>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</si>
  <si>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</si>
  <si>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</si>
  <si>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</si>
  <si>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</si>
  <si>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</si>
  <si>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</si>
  <si>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</si>
  <si>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</si>
  <si>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</si>
  <si>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</si>
  <si>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</si>
  <si>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</si>
  <si>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</si>
  <si>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</si>
  <si>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</si>
  <si>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</si>
  <si>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</si>
  <si>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</si>
  <si>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</si>
  <si>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</si>
  <si>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</si>
  <si>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</si>
  <si>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</si>
  <si>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</si>
  <si>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</si>
  <si>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</si>
  <si>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</si>
  <si>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</si>
  <si>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</si>
  <si>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</si>
  <si>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</si>
  <si>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</si>
  <si>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</si>
  <si>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</si>
  <si>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</si>
  <si>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</si>
  <si>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</si>
  <si>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</si>
  <si>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</si>
  <si>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</si>
  <si>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</si>
  <si>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</si>
  <si>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</si>
  <si>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</si>
  <si>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</si>
  <si>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</si>
  <si>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</si>
  <si>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</si>
  <si>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</si>
  <si>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</si>
  <si>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</si>
  <si>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</si>
  <si>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</si>
  <si>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</si>
  <si>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</si>
  <si>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</si>
  <si>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</si>
  <si>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</si>
  <si>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</si>
  <si>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</si>
  <si>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</si>
  <si>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</si>
  <si>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</si>
  <si>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</si>
  <si>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</si>
  <si>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</si>
  <si>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</si>
  <si>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</si>
  <si>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</si>
  <si>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</si>
  <si>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</si>
  <si>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</si>
  <si>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</si>
  <si>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</si>
  <si>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</si>
  <si>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</si>
  <si>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</si>
  <si>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</si>
  <si>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</si>
  <si>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</si>
  <si>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</si>
  <si>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</si>
  <si>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</si>
  <si>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</si>
  <si>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</si>
  <si>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</si>
  <si>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</si>
  <si>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</si>
  <si>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</si>
  <si>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</si>
  <si>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</si>
  <si>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</si>
  <si>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</si>
  <si>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</si>
  <si>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</si>
  <si>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</si>
  <si>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</si>
  <si>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</si>
  <si>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</si>
  <si>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</si>
  <si>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</si>
  <si>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</si>
  <si>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</si>
  <si>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</si>
  <si>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</si>
  <si>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</si>
  <si>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</si>
  <si>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</si>
  <si>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</si>
  <si>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</si>
  <si>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</si>
  <si>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</si>
  <si>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</si>
  <si>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</si>
  <si>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</si>
  <si>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</si>
  <si>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</si>
  <si>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</si>
  <si>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</si>
  <si>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</si>
  <si>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</si>
  <si>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</si>
  <si>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</si>
  <si>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</si>
  <si>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</si>
  <si>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</si>
  <si>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</si>
  <si>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</si>
  <si>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</si>
  <si>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</si>
  <si>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</si>
  <si>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</si>
  <si>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</si>
  <si>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</si>
  <si>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</si>
  <si>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</si>
  <si>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</si>
  <si>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</si>
  <si>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</si>
  <si>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</si>
  <si>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</si>
  <si>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</si>
  <si>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</si>
  <si>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</si>
  <si>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</si>
  <si>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</si>
  <si>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</si>
  <si>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</si>
  <si>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</si>
  <si>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</si>
  <si>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</si>
  <si>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</si>
  <si>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</si>
  <si>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</si>
  <si>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</si>
  <si>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</si>
  <si>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</si>
  <si>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</si>
  <si>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</si>
  <si>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</si>
  <si>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</si>
  <si>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</si>
  <si>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</si>
  <si>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</si>
  <si>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</si>
  <si>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</si>
  <si>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</si>
  <si>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</si>
  <si>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</si>
  <si>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</si>
  <si>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</si>
  <si>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</si>
  <si>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</si>
  <si>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</si>
  <si>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</si>
  <si>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</si>
  <si>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</si>
  <si>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</si>
  <si>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</si>
  <si>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</si>
  <si>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</si>
  <si>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</si>
  <si>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</si>
  <si>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</si>
  <si>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</si>
  <si>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</si>
  <si>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</si>
  <si>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</si>
  <si>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</si>
  <si>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</si>
  <si>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</si>
  <si>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</si>
  <si>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</si>
  <si>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</si>
  <si>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</si>
  <si>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</si>
  <si>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</si>
  <si>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</si>
  <si>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</si>
  <si>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</si>
  <si>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</si>
  <si>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</si>
  <si>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</si>
  <si>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</si>
  <si>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</si>
  <si>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</si>
  <si>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</si>
  <si>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</si>
  <si>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</si>
  <si>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</si>
  <si>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</si>
  <si>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</si>
  <si>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</si>
  <si>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</si>
  <si>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</si>
  <si>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</si>
  <si>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</si>
  <si>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</si>
  <si>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</si>
  <si>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</si>
  <si>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</si>
  <si>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</si>
  <si>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</si>
  <si>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</si>
  <si>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</si>
  <si>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</si>
  <si>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</si>
  <si>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</si>
  <si>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</si>
  <si>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</si>
  <si>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</si>
  <si>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</si>
  <si>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</si>
  <si>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</si>
  <si>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</si>
  <si>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</si>
  <si>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</si>
  <si>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</si>
  <si>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</si>
  <si>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</si>
  <si>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</si>
  <si>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</si>
  <si>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</si>
  <si>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</si>
  <si>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</si>
  <si>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</si>
  <si>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</si>
  <si>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</si>
  <si>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</si>
  <si>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</si>
  <si>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</si>
  <si>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</si>
  <si>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</si>
  <si>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</si>
  <si>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</si>
  <si>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</si>
  <si>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</si>
  <si>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</si>
  <si>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</si>
  <si>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</si>
  <si>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</si>
  <si>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</si>
  <si>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</si>
  <si>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</si>
  <si>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</si>
  <si>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</si>
  <si>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</si>
  <si>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</si>
  <si>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</si>
  <si>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</si>
  <si>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</si>
  <si>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</si>
  <si>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</si>
  <si>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</si>
  <si>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</si>
  <si>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</si>
  <si>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</si>
  <si>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</si>
  <si>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</si>
  <si>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</si>
  <si>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</si>
  <si>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</si>
  <si>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</si>
  <si>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</si>
  <si>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</si>
  <si>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</si>
  <si>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</si>
  <si>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</si>
  <si>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</si>
  <si>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</si>
  <si>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</si>
  <si>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</si>
  <si>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</si>
  <si>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</si>
  <si>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</si>
  <si>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</si>
  <si>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</si>
  <si>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</si>
  <si>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</si>
  <si>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</si>
  <si>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</si>
  <si>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</si>
  <si>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</si>
  <si>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</si>
  <si>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</si>
  <si>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</si>
  <si>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</si>
  <si>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</si>
  <si>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</si>
  <si>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</si>
  <si>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</si>
  <si>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</si>
  <si>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</si>
  <si>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</si>
  <si>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</si>
  <si>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</si>
  <si>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</si>
  <si>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</si>
  <si>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</si>
  <si>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</si>
  <si>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</si>
  <si>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</si>
  <si>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</si>
  <si>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</si>
  <si>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</si>
  <si>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</si>
  <si>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</si>
  <si>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</si>
  <si>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</si>
  <si>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</si>
  <si>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</si>
  <si>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</si>
  <si>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</si>
  <si>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</si>
  <si>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</si>
  <si>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</si>
  <si>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</si>
  <si>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</si>
  <si>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</si>
  <si>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</si>
  <si>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</si>
  <si>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</si>
  <si>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</si>
  <si>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</si>
  <si>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</si>
  <si>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</si>
  <si>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</si>
  <si>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</si>
  <si>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</si>
  <si>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</si>
  <si>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</si>
  <si>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</si>
  <si>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</si>
  <si>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</si>
  <si>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</si>
  <si>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</si>
  <si>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</si>
  <si>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</si>
  <si>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</si>
  <si>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</si>
  <si>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</si>
  <si>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</si>
  <si>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</si>
  <si>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</si>
  <si>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</si>
  <si>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</si>
  <si>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</si>
  <si>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</si>
  <si>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</si>
  <si>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</si>
  <si>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</si>
  <si>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</si>
  <si>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</si>
  <si>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</si>
  <si>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</si>
  <si>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</si>
  <si>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</si>
  <si>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</si>
  <si>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</si>
  <si>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</si>
  <si>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</si>
  <si>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</si>
  <si>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</si>
  <si>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</si>
  <si>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</si>
  <si>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</si>
  <si>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</si>
  <si>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</si>
  <si>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</si>
  <si>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</si>
  <si>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</si>
  <si>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</si>
  <si>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</si>
  <si>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</si>
  <si>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</si>
  <si>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</si>
  <si>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</si>
  <si>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</si>
  <si>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</si>
  <si>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</si>
  <si>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</si>
  <si>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</si>
  <si>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</si>
  <si>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</si>
  <si>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</si>
  <si>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</si>
  <si>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</si>
  <si>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</si>
  <si>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</si>
  <si>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</si>
  <si>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</si>
  <si>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</si>
  <si>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</si>
  <si>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</si>
  <si>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</si>
  <si>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</si>
  <si>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</si>
  <si>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</si>
  <si>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</si>
  <si>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</si>
  <si>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</si>
  <si>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</si>
  <si>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</si>
  <si>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</si>
  <si>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</si>
  <si>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</si>
  <si>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</si>
  <si>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</si>
  <si>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</si>
  <si>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</si>
  <si>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</si>
  <si>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</si>
  <si>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</si>
  <si>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</si>
  <si>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</si>
  <si>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</si>
  <si>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</si>
  <si>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</si>
  <si>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</si>
  <si>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</si>
  <si>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</si>
  <si>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</si>
  <si>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</si>
  <si>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</si>
  <si>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</si>
  <si>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</si>
  <si>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</si>
  <si>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</si>
  <si>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</si>
  <si>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</si>
  <si>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</si>
  <si>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</si>
  <si>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</si>
  <si>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</si>
  <si>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</si>
  <si>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</si>
  <si>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</si>
  <si>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</si>
  <si>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</si>
  <si>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</si>
  <si>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</si>
  <si>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</si>
  <si>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</si>
  <si>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</si>
  <si>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</si>
  <si>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</si>
  <si>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</si>
  <si>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</si>
  <si>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</si>
  <si>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</si>
  <si>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</si>
  <si>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</si>
  <si>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</si>
  <si>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</si>
  <si>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</si>
  <si>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</si>
  <si>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</si>
  <si>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</si>
  <si>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</si>
  <si>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</si>
  <si>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</si>
  <si>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</si>
  <si>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</si>
  <si>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</si>
  <si>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</si>
  <si>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</si>
  <si>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</si>
  <si>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</si>
  <si>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</si>
  <si>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</si>
  <si>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</si>
  <si>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</si>
  <si>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</si>
  <si>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</si>
  <si>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</si>
  <si>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</si>
  <si>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</si>
  <si>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</si>
  <si>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</si>
  <si>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</si>
  <si>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</si>
  <si>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</si>
  <si>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</si>
  <si>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</si>
  <si>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</si>
  <si>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</si>
  <si>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</si>
  <si>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</si>
  <si>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</si>
  <si>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</si>
  <si>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</si>
  <si>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</si>
  <si>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</si>
  <si>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</si>
  <si>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</si>
  <si>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</si>
  <si>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</si>
  <si>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</si>
  <si>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</si>
  <si>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</si>
  <si>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</si>
  <si>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</si>
  <si>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</si>
  <si>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</si>
  <si>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</si>
  <si>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</si>
  <si>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</si>
  <si>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</si>
  <si>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</si>
  <si>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</si>
  <si>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</si>
  <si>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</si>
  <si>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</si>
  <si>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</si>
  <si>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</si>
  <si>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</si>
  <si>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</si>
  <si>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</si>
  <si>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</si>
  <si>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</si>
  <si>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</si>
  <si>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</si>
  <si>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</si>
  <si>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</si>
  <si>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</si>
  <si>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</si>
  <si>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</si>
  <si>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</si>
  <si>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</si>
  <si>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</si>
  <si>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</si>
  <si>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</si>
  <si>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</si>
  <si>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</si>
  <si>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</si>
  <si>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</si>
  <si>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</si>
  <si>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</si>
  <si>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</si>
  <si>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</si>
  <si>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</si>
  <si>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</si>
  <si>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</si>
  <si>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</si>
  <si>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</si>
  <si>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</si>
  <si>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</si>
  <si>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</si>
  <si>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</si>
  <si>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</si>
  <si>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</si>
  <si>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</si>
  <si>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</si>
  <si>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</si>
  <si>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</si>
  <si>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</si>
  <si>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</si>
  <si>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</si>
  <si>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</si>
  <si>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</si>
  <si>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</si>
  <si>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</si>
  <si>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</si>
  <si>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</si>
  <si>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</si>
  <si>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</si>
  <si>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</si>
  <si>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</si>
  <si>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</si>
  <si>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</si>
  <si>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</si>
  <si>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</si>
  <si>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</si>
  <si>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</si>
  <si>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</si>
  <si>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</si>
  <si>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</si>
  <si>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</si>
  <si>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</si>
  <si>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</si>
  <si>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</si>
  <si>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</si>
  <si>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</si>
  <si>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</si>
  <si>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</si>
  <si>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</si>
  <si>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</si>
  <si>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</si>
  <si>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</si>
  <si>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</si>
  <si>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</si>
  <si>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</si>
  <si>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</si>
  <si>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</si>
  <si>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</si>
  <si>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</si>
  <si>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</si>
  <si>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</si>
  <si>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</si>
  <si>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</si>
  <si>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</si>
  <si>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</si>
  <si>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</si>
  <si>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</si>
  <si>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</si>
  <si>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</si>
  <si>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</si>
  <si>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</si>
  <si>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</si>
  <si>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</si>
  <si>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</si>
  <si>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</si>
  <si>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</si>
  <si>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</si>
  <si>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</si>
  <si>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</si>
  <si>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</si>
  <si>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</si>
  <si>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</si>
  <si>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</si>
  <si>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</si>
  <si>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</si>
  <si>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</si>
  <si>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</si>
  <si>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</si>
  <si>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</si>
  <si>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</si>
  <si>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</si>
  <si>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</si>
  <si>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</si>
  <si>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</si>
  <si>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</si>
  <si>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</si>
  <si>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</si>
  <si>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</si>
  <si>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</si>
  <si>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</si>
  <si>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</si>
  <si>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</si>
  <si>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</si>
  <si>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</si>
  <si>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</si>
  <si>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</si>
  <si>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</si>
  <si>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</si>
  <si>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</si>
  <si>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</si>
  <si>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</si>
  <si>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</si>
  <si>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</si>
  <si>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</si>
  <si>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</si>
  <si>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</si>
  <si>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</si>
  <si>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</si>
  <si>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</si>
  <si>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</si>
  <si>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</si>
  <si>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</si>
  <si>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</si>
  <si>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</si>
  <si>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</si>
  <si>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</si>
  <si>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</si>
  <si>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</si>
  <si>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</si>
  <si>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</si>
  <si>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</si>
  <si>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</si>
  <si>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</si>
  <si>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</si>
  <si>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</si>
  <si>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</si>
  <si>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</si>
  <si>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</si>
  <si>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</si>
  <si>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</si>
  <si>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</si>
  <si>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</si>
  <si>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</si>
  <si>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</si>
  <si>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</si>
  <si>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</si>
  <si>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</si>
  <si>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</si>
  <si>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</si>
  <si>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</si>
  <si>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</si>
  <si>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</si>
  <si>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</si>
  <si>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</si>
  <si>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</si>
  <si>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</si>
  <si>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</si>
  <si>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</si>
  <si>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</si>
  <si>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</si>
  <si>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</si>
  <si>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</si>
  <si>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</si>
  <si>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</si>
  <si>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</si>
  <si>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</si>
  <si>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</si>
  <si>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</si>
  <si>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</si>
  <si>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</si>
  <si>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</si>
  <si>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</si>
  <si>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</si>
  <si>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</si>
  <si>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</si>
  <si>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</si>
  <si>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</si>
  <si>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</si>
  <si>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</si>
  <si>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</si>
  <si>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</si>
  <si>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</si>
  <si>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</si>
  <si>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</si>
  <si>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</si>
  <si>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</si>
  <si>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</si>
  <si>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</si>
  <si>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</si>
  <si>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</si>
  <si>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</si>
  <si>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</si>
  <si>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</si>
  <si>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</si>
  <si>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</si>
  <si>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</si>
  <si>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</si>
  <si>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</si>
  <si>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</si>
  <si>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</si>
  <si>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</si>
  <si>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</si>
  <si>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</si>
  <si>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</si>
  <si>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</si>
  <si>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</si>
  <si>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</si>
  <si>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</si>
  <si>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</si>
  <si>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</si>
  <si>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</si>
  <si>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</si>
  <si>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</si>
  <si>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</si>
  <si>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</si>
  <si>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</si>
  <si>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</si>
  <si>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</si>
  <si>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</si>
  <si>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</si>
  <si>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</si>
  <si>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</si>
  <si>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</si>
  <si>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</si>
  <si>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</si>
  <si>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</si>
  <si>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</si>
  <si>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</si>
  <si>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</si>
  <si>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</si>
  <si>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</si>
  <si>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</si>
  <si>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</si>
  <si>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</si>
  <si>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</si>
  <si>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</si>
  <si>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</si>
  <si>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</si>
  <si>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</si>
  <si>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</si>
  <si>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</si>
  <si>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</si>
  <si>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</si>
  <si>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</si>
  <si>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</si>
  <si>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</si>
  <si>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</si>
  <si>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</si>
  <si>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</si>
  <si>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</si>
  <si>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</si>
  <si>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</si>
  <si>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</si>
  <si>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</si>
  <si>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</si>
  <si>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</si>
  <si>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</si>
  <si>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</si>
  <si>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</si>
  <si>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</si>
  <si>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</si>
  <si>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</si>
  <si>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</si>
  <si>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</si>
  <si>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</si>
  <si>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</si>
  <si>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</si>
  <si>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</si>
  <si>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</si>
  <si>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</si>
  <si>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</si>
  <si>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</si>
  <si>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</si>
  <si>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</si>
  <si>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</si>
  <si>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</si>
  <si>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</si>
  <si>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</si>
  <si>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</si>
  <si>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</si>
  <si>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</si>
  <si>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</si>
  <si>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</si>
  <si>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</si>
  <si>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</si>
  <si>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</si>
  <si>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</si>
  <si>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</si>
  <si>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</si>
  <si>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</si>
  <si>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</si>
  <si>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</si>
  <si>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</si>
  <si>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</si>
  <si>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</si>
  <si>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</si>
  <si>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</si>
  <si>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</si>
  <si>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</si>
  <si>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</si>
  <si>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</si>
  <si>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</si>
  <si>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</si>
  <si>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</si>
  <si>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</si>
  <si>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</si>
  <si>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</si>
  <si>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</si>
  <si>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</si>
  <si>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</si>
  <si>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</si>
  <si>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</si>
  <si>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</si>
  <si>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</si>
  <si>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</si>
  <si>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</si>
  <si>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</si>
  <si>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</si>
  <si>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</si>
  <si>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</si>
  <si>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</si>
  <si>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</si>
  <si>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</si>
  <si>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</si>
  <si>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</si>
  <si>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</si>
  <si>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</si>
  <si>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</si>
  <si>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</si>
  <si>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</si>
  <si>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</si>
  <si>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</si>
  <si>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</si>
  <si>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</si>
  <si>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</si>
  <si>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</si>
  <si>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</si>
  <si>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</si>
  <si>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</si>
  <si>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</si>
  <si>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</si>
  <si>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</si>
  <si>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</si>
  <si>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</si>
  <si>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</si>
  <si>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</si>
  <si>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</si>
  <si>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</si>
  <si>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</si>
  <si>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</si>
  <si>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</si>
  <si>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</si>
  <si>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</si>
  <si>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</si>
  <si>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</si>
  <si>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</si>
  <si>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</si>
  <si>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</si>
  <si>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</si>
  <si>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</si>
  <si>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</si>
  <si>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</si>
  <si>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</si>
  <si>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</si>
  <si>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</si>
  <si>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</si>
  <si>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</si>
  <si>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</si>
  <si>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</si>
  <si>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</si>
  <si>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</si>
  <si>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</si>
  <si>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</si>
  <si>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</si>
  <si>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</si>
  <si>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</si>
  <si>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</si>
  <si>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</si>
  <si>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</si>
  <si>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</si>
  <si>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</si>
  <si>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</si>
  <si>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</si>
  <si>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</si>
  <si>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</si>
  <si>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</si>
  <si>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</si>
  <si>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</si>
  <si>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</si>
  <si>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</si>
  <si>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</si>
  <si>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</si>
  <si>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</si>
  <si>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</si>
  <si>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</si>
  <si>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</si>
  <si>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</si>
  <si>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</si>
  <si>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</si>
  <si>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</si>
  <si>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</si>
  <si>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</si>
  <si>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</si>
  <si>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</si>
  <si>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</si>
  <si>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</si>
  <si>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</si>
  <si>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</si>
  <si>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</si>
  <si>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</si>
  <si>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</si>
  <si>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</si>
  <si>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</si>
  <si>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</si>
  <si>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</si>
  <si>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</si>
  <si>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</si>
  <si>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</si>
  <si>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</si>
  <si>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</si>
  <si>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</si>
  <si>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</si>
  <si>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</si>
  <si>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</si>
  <si>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</si>
  <si>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</si>
  <si>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</si>
  <si>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</si>
  <si>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</si>
  <si>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</si>
  <si>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</si>
  <si>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</si>
  <si>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</si>
  <si>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</si>
  <si>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</si>
  <si>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</si>
  <si>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</si>
  <si>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</si>
  <si>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</si>
  <si>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</si>
  <si>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</si>
  <si>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</si>
  <si>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</si>
  <si>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</si>
  <si>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</si>
  <si>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</si>
  <si>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</si>
  <si>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</si>
  <si>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</si>
  <si>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</si>
  <si>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</si>
  <si>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</si>
  <si>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</si>
  <si>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</si>
  <si>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</si>
  <si>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</si>
  <si>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</si>
  <si>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</si>
  <si>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</si>
  <si>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</si>
  <si>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</si>
  <si>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</si>
  <si>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</si>
  <si>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</si>
  <si>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</si>
  <si>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</si>
  <si>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</si>
  <si>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</si>
  <si>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</si>
  <si>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</si>
  <si>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</si>
  <si>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</si>
  <si>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</si>
  <si>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</si>
  <si>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</si>
  <si>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</si>
  <si>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</si>
  <si>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</si>
  <si>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</si>
  <si>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</si>
  <si>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</si>
  <si>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</si>
  <si>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</si>
  <si>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</si>
  <si>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</si>
  <si>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</si>
  <si>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</si>
  <si>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</si>
  <si>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</si>
  <si>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</si>
  <si>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</si>
  <si>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</si>
  <si>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</si>
  <si>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</si>
  <si>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</si>
  <si>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</si>
  <si>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</si>
  <si>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</si>
  <si>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</si>
  <si>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</si>
  <si>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</si>
  <si>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</si>
  <si>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</si>
  <si>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</si>
  <si>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</si>
  <si>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</si>
  <si>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</si>
  <si>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</si>
  <si>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</si>
  <si>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</si>
  <si>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</si>
  <si>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</si>
  <si>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</si>
  <si>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</si>
  <si>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</si>
  <si>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</si>
  <si>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</si>
  <si>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</si>
  <si>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</si>
  <si>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</si>
  <si>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</si>
  <si>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</si>
  <si>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</si>
  <si>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</si>
  <si>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</si>
  <si>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</si>
  <si>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</si>
  <si>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</si>
  <si>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</si>
  <si>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</si>
  <si>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</si>
  <si>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</si>
  <si>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</si>
  <si>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</si>
  <si>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</si>
  <si>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</si>
  <si>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</si>
  <si>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</si>
  <si>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</si>
  <si>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</si>
  <si>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</si>
  <si>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</si>
  <si>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</si>
  <si>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</si>
  <si>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</si>
  <si>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</si>
  <si>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</si>
  <si>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</si>
  <si>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</si>
  <si>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</si>
  <si>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</si>
  <si>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</si>
  <si>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</si>
  <si>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</si>
  <si>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</si>
  <si>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</si>
  <si>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</si>
  <si>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</si>
  <si>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</si>
  <si>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</si>
  <si>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</si>
  <si>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</si>
  <si>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</si>
  <si>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</si>
  <si>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</si>
  <si>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</si>
  <si>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</si>
  <si>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</si>
  <si>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</si>
  <si>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</si>
  <si>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</si>
  <si>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</si>
  <si>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</si>
  <si>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</si>
  <si>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</si>
  <si>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</si>
  <si>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</si>
  <si>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</si>
  <si>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</si>
  <si>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</si>
  <si>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</si>
  <si>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</si>
  <si>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</si>
  <si>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</si>
  <si>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</si>
  <si>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</si>
  <si>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</si>
  <si>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</si>
  <si>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</si>
  <si>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</si>
  <si>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</si>
  <si>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</si>
  <si>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</si>
  <si>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</si>
  <si>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</si>
  <si>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</si>
  <si>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</si>
  <si>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</si>
  <si>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</si>
  <si>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</si>
  <si>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</si>
  <si>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</si>
  <si>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</si>
  <si>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</si>
  <si>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</si>
  <si>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</si>
  <si>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</si>
  <si>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</si>
  <si>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</si>
  <si>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</si>
  <si>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</si>
  <si>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</si>
  <si>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</si>
  <si>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</si>
  <si>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</si>
  <si>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</si>
  <si>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</si>
  <si>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</si>
  <si>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</si>
  <si>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</si>
  <si>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</si>
  <si>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</si>
  <si>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</si>
  <si>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</si>
  <si>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</si>
  <si>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</si>
  <si>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</si>
  <si>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</si>
  <si>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</si>
  <si>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</si>
  <si>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</si>
  <si>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</si>
  <si>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</si>
  <si>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</si>
  <si>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</si>
  <si>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</si>
  <si>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</si>
  <si>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</si>
  <si>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</si>
  <si>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</si>
  <si>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</si>
  <si>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</si>
  <si>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</si>
  <si>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</si>
  <si>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</si>
  <si>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</si>
  <si>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</si>
  <si>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</si>
  <si>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</si>
  <si>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</si>
  <si>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</si>
  <si>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</si>
  <si>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</si>
  <si>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</si>
  <si>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</si>
  <si>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</si>
  <si>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</si>
  <si>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</si>
  <si>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</si>
  <si>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</si>
  <si>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</si>
  <si>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</si>
  <si>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</si>
  <si>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</si>
  <si>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</si>
  <si>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</si>
  <si>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</si>
  <si>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</si>
  <si>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</si>
  <si>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</si>
  <si>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</si>
  <si>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</si>
  <si>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</si>
  <si>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</si>
  <si>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</si>
  <si>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</si>
  <si>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</si>
  <si>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</si>
  <si>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</si>
  <si>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</si>
  <si>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</si>
  <si>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</si>
  <si>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</si>
  <si>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</si>
  <si>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</si>
  <si>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</si>
  <si>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</si>
  <si>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</si>
  <si>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</si>
  <si>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</si>
  <si>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</si>
  <si>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</si>
  <si>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</si>
  <si>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</si>
  <si>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</si>
  <si>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</si>
  <si>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</si>
  <si>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</si>
  <si>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</si>
  <si>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</si>
  <si>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</si>
  <si>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</si>
  <si>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</si>
  <si>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</si>
  <si>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</si>
  <si>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</si>
  <si>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</si>
  <si>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</si>
  <si>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</si>
  <si>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</si>
  <si>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</si>
  <si>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</si>
  <si>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</si>
  <si>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</si>
  <si>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</si>
  <si>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</si>
  <si>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</si>
  <si>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</si>
  <si>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</si>
  <si>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</si>
  <si>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</si>
  <si>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</si>
  <si>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</si>
  <si>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</si>
  <si>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</si>
  <si>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</si>
  <si>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</si>
  <si>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</si>
  <si>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</si>
  <si>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</si>
  <si>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</si>
  <si>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</si>
  <si>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</si>
  <si>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</si>
  <si>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</si>
  <si>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</si>
  <si>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</si>
  <si>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</si>
  <si>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</si>
  <si>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</si>
  <si>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</si>
  <si>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</si>
  <si>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</si>
  <si>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</si>
  <si>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</si>
  <si>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</si>
  <si>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</si>
  <si>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</si>
  <si>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</si>
  <si>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</si>
  <si>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</si>
  <si>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</si>
  <si>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</si>
  <si>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</si>
  <si>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</si>
  <si>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</si>
  <si>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</si>
  <si>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</si>
  <si>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</si>
  <si>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</si>
  <si>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</si>
  <si>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</si>
  <si>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</si>
  <si>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</si>
  <si>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</si>
  <si>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</si>
  <si>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</si>
  <si>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</si>
  <si>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</si>
  <si>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</si>
  <si>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</si>
  <si>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</si>
  <si>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</si>
  <si>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</si>
  <si>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</si>
  <si>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</si>
  <si>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</si>
  <si>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</si>
  <si>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</si>
  <si>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</si>
  <si>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</si>
  <si>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</si>
  <si>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</si>
  <si>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</si>
  <si>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</si>
  <si>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</si>
  <si>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</si>
  <si>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</si>
  <si>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</si>
  <si>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</si>
  <si>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</si>
  <si>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</si>
  <si>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</si>
  <si>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</si>
  <si>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</si>
  <si>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</si>
  <si>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</si>
  <si>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</si>
  <si>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</si>
  <si>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</si>
  <si>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</si>
  <si>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</si>
  <si>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</si>
  <si>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</si>
  <si>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</si>
  <si>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</si>
  <si>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</si>
  <si>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</si>
  <si>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</si>
  <si>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</si>
  <si>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</si>
  <si>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</si>
  <si>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</si>
  <si>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</si>
  <si>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</si>
  <si>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</si>
  <si>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</si>
  <si>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</si>
  <si>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</si>
  <si>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</si>
  <si>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</si>
  <si>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</si>
  <si>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</si>
  <si>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</si>
  <si>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</si>
  <si>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</si>
  <si>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</si>
  <si>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</si>
  <si>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</si>
  <si>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</si>
  <si>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</si>
  <si>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</si>
  <si>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</si>
  <si>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</si>
  <si>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</si>
  <si>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</si>
  <si>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</si>
  <si>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</si>
  <si>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</si>
  <si>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</si>
  <si>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</si>
  <si>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</si>
  <si>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</si>
  <si>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</si>
  <si>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</si>
  <si>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</si>
  <si>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</si>
  <si>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</si>
  <si>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</si>
  <si>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</si>
  <si>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</si>
  <si>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</si>
  <si>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</si>
  <si>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</si>
  <si>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</si>
  <si>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</si>
  <si>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</si>
  <si>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</si>
  <si>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</si>
  <si>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</si>
  <si>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</si>
  <si>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</si>
  <si>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</si>
  <si>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</si>
  <si>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</si>
  <si>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</si>
  <si>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</si>
  <si>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</si>
  <si>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</si>
  <si>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</si>
  <si>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</si>
  <si>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</si>
  <si>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</si>
  <si>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</si>
  <si>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</si>
  <si>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</si>
  <si>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</si>
  <si>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</si>
  <si>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</si>
  <si>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</si>
  <si>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</si>
  <si>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</si>
  <si>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</si>
  <si>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</si>
  <si>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</si>
  <si>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</si>
  <si>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</si>
  <si>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</si>
  <si>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</si>
  <si>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</si>
  <si>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</si>
  <si>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</si>
  <si>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</si>
  <si>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</si>
  <si>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</si>
  <si>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</si>
  <si>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</si>
  <si>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</si>
  <si>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</si>
  <si>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</si>
  <si>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</si>
  <si>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</si>
  <si>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</si>
  <si>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</si>
  <si>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</si>
  <si>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</si>
  <si>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</si>
  <si>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</si>
  <si>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</si>
  <si>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</si>
  <si>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</si>
  <si>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</si>
  <si>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</si>
  <si>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</si>
  <si>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</si>
  <si>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</si>
  <si>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</si>
  <si>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</si>
  <si>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</si>
  <si>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</si>
  <si>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</si>
  <si>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</si>
  <si>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</si>
  <si>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</si>
  <si>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</si>
  <si>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</si>
  <si>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</si>
  <si>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</si>
  <si>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</si>
  <si>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</si>
  <si>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</si>
  <si>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</si>
  <si>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</si>
  <si>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</si>
  <si>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</si>
  <si>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</si>
  <si>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</si>
  <si>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</si>
  <si>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</si>
  <si>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</si>
  <si>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</si>
  <si>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</si>
  <si>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</si>
  <si>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</si>
  <si>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</si>
  <si>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</si>
  <si>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</si>
  <si>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</si>
  <si>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</si>
  <si>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</si>
  <si>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</si>
  <si>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</si>
  <si>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</si>
  <si>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</si>
  <si>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</si>
  <si>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</si>
  <si>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</si>
  <si>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</si>
  <si>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</si>
  <si>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</si>
  <si>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</si>
  <si>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</si>
  <si>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</si>
  <si>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</si>
  <si>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</si>
  <si>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</si>
  <si>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</si>
  <si>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</si>
  <si>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</si>
  <si>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</si>
  <si>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</si>
  <si>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</si>
  <si>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</si>
  <si>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</si>
  <si>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</si>
  <si>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</si>
  <si>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</si>
  <si>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</si>
  <si>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</si>
  <si>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</si>
  <si>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</si>
  <si>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</si>
  <si>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</si>
  <si>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</si>
  <si>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</si>
  <si>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</si>
  <si>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</si>
  <si>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</si>
  <si>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</si>
  <si>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</si>
  <si>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</si>
  <si>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</si>
  <si>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</si>
  <si>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</si>
  <si>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</si>
  <si>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</si>
  <si>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</si>
  <si>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</si>
  <si>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</si>
  <si>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</si>
  <si>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</si>
  <si>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</si>
  <si>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</si>
  <si>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</si>
  <si>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</si>
  <si>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</si>
  <si>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</si>
  <si>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</si>
  <si>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</si>
  <si>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</si>
  <si>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</si>
  <si>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</si>
  <si>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</si>
  <si>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</si>
  <si>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</si>
  <si>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</si>
  <si>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</si>
  <si>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</si>
  <si>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</si>
  <si>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</si>
  <si>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</si>
  <si>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</si>
  <si>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</si>
  <si>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</si>
  <si>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</si>
  <si>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</si>
  <si>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</si>
  <si>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</si>
  <si>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</si>
  <si>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</si>
  <si>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</si>
  <si>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</si>
  <si>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</si>
  <si>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</si>
  <si>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</si>
  <si>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</si>
  <si>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</si>
  <si>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</si>
  <si>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</si>
  <si>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</si>
  <si>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</si>
  <si>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</si>
  <si>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</si>
  <si>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</si>
  <si>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</si>
  <si>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</si>
  <si>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</si>
  <si>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</si>
  <si>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</si>
  <si>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</si>
  <si>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</si>
  <si>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</si>
  <si>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</si>
  <si>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</si>
  <si>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</si>
  <si>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</si>
  <si>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</si>
  <si>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</si>
  <si>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</si>
  <si>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</si>
  <si>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</si>
  <si>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</si>
  <si>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</si>
  <si>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</si>
  <si>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</si>
  <si>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</si>
  <si>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</si>
  <si>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</si>
  <si>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</si>
  <si>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</si>
  <si>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</si>
  <si>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</si>
  <si>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</si>
  <si>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</si>
  <si>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</si>
  <si>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</si>
  <si>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</si>
  <si>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</si>
  <si>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</si>
  <si>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</si>
  <si>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</si>
  <si>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</si>
  <si>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</si>
  <si>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</si>
  <si>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</si>
  <si>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</si>
  <si>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</si>
  <si>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</si>
  <si>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</si>
  <si>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</si>
  <si>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</si>
  <si>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</si>
  <si>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</si>
  <si>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</si>
  <si>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</si>
  <si>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</si>
  <si>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</si>
  <si>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</si>
  <si>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</si>
  <si>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</si>
  <si>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</si>
  <si>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</si>
  <si>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</si>
  <si>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</si>
  <si>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</si>
  <si>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</si>
  <si>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</si>
  <si>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</si>
  <si>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</si>
  <si>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</si>
  <si>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</si>
  <si>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</si>
  <si>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</si>
  <si>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</si>
  <si>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</si>
  <si>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</si>
  <si>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</si>
  <si>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</si>
  <si>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</si>
  <si>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</si>
  <si>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</si>
  <si>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</si>
  <si>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</si>
  <si>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</si>
  <si>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</si>
  <si>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</si>
  <si>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</si>
  <si>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</si>
  <si>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</si>
  <si>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</si>
  <si>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</si>
  <si>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</si>
  <si>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</si>
  <si>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</si>
  <si>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</si>
  <si>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</si>
  <si>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</si>
  <si>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</si>
  <si>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</si>
  <si>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</si>
  <si>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</si>
  <si>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</si>
  <si>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</si>
  <si>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</si>
  <si>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</si>
  <si>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</si>
  <si>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</si>
  <si>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</si>
  <si>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</si>
  <si>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</si>
  <si>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</si>
  <si>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</si>
  <si>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</si>
  <si>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</si>
  <si>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</si>
  <si>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</si>
  <si>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</si>
  <si>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</si>
  <si>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</si>
  <si>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</si>
  <si>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</si>
  <si>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</si>
  <si>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</si>
  <si>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</si>
  <si>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</si>
  <si>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</si>
  <si>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</si>
  <si>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</si>
  <si>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</si>
  <si>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</si>
  <si>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</si>
  <si>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</si>
  <si>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</si>
  <si>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</si>
  <si>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</si>
  <si>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</si>
  <si>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</si>
  <si>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</si>
  <si>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</si>
  <si>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</si>
  <si>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</si>
  <si>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</si>
  <si>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</si>
  <si>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</si>
  <si>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</si>
  <si>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</si>
  <si>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</si>
  <si>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</si>
  <si>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</si>
  <si>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</si>
  <si>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</si>
  <si>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</si>
  <si>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</si>
  <si>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</si>
  <si>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</si>
  <si>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</si>
  <si>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</si>
  <si>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</si>
  <si>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</si>
  <si>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</si>
  <si>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</si>
  <si>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</si>
  <si>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</si>
  <si>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</si>
  <si>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</si>
  <si>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</si>
  <si>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</si>
  <si>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</si>
  <si>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</si>
  <si>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</si>
  <si>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</si>
  <si>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</si>
  <si>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</si>
  <si>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</si>
  <si>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</si>
  <si>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</si>
  <si>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</si>
  <si>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</si>
  <si>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</si>
  <si>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</si>
  <si>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</si>
  <si>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</si>
  <si>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</si>
  <si>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</si>
  <si>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</si>
  <si>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</si>
  <si>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</si>
  <si>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</si>
  <si>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</si>
  <si>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</si>
  <si>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</si>
  <si>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</si>
  <si>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</si>
  <si>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</si>
  <si>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</si>
  <si>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</si>
  <si>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</si>
  <si>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</si>
  <si>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</si>
  <si>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</si>
  <si>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</si>
  <si>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</si>
  <si>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</si>
  <si>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</si>
  <si>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</si>
  <si>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</si>
  <si>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</si>
  <si>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</si>
  <si>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</si>
  <si>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</si>
  <si>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</si>
  <si>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</si>
  <si>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</si>
  <si>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</si>
  <si>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</si>
  <si>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</si>
  <si>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</si>
  <si>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</si>
  <si>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</si>
  <si>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</si>
  <si>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</si>
  <si>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</si>
  <si>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</si>
  <si>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</si>
  <si>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</si>
  <si>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</si>
  <si>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</si>
  <si>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</si>
  <si>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</si>
  <si>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</si>
  <si>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</si>
  <si>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</si>
  <si>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</si>
  <si>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</si>
  <si>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</si>
  <si>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</si>
  <si>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</si>
  <si>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</si>
  <si>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</si>
  <si>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</si>
  <si>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</si>
  <si>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</si>
  <si>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</si>
  <si>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</si>
  <si>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</si>
  <si>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</si>
  <si>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</si>
  <si>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</si>
  <si>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</si>
  <si>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</si>
  <si>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</si>
  <si>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</si>
  <si>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</si>
  <si>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</si>
  <si>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</si>
  <si>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</si>
  <si>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</si>
  <si>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</si>
  <si>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</si>
  <si>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</si>
  <si>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</si>
  <si>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</si>
  <si>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</si>
  <si>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</si>
  <si>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</si>
  <si>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</si>
  <si>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</si>
  <si>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</si>
  <si>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</si>
  <si>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</si>
  <si>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</si>
  <si>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</si>
  <si>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</si>
  <si>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</si>
  <si>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</si>
  <si>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</si>
  <si>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</si>
  <si>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</si>
  <si>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</si>
  <si>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</si>
  <si>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</si>
  <si>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</si>
  <si>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</si>
  <si>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</si>
  <si>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</si>
  <si>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</si>
  <si>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</si>
  <si>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</si>
  <si>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</si>
  <si>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</si>
  <si>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</si>
  <si>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</si>
  <si>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</si>
  <si>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</si>
  <si>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</si>
  <si>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</si>
  <si>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</si>
  <si>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</si>
  <si>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</si>
  <si>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</si>
  <si>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</si>
  <si>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</si>
  <si>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</si>
  <si>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</si>
  <si>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</si>
  <si>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</si>
  <si>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</si>
  <si>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</si>
  <si>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</si>
  <si>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</si>
  <si>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</si>
  <si>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</si>
  <si>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</si>
  <si>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</si>
  <si>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</si>
  <si>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</si>
  <si>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</si>
  <si>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</si>
  <si>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</si>
  <si>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</si>
  <si>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</si>
  <si>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</si>
  <si>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</si>
  <si>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</si>
  <si>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</si>
  <si>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</si>
  <si>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</si>
  <si>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</si>
  <si>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</si>
  <si>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</si>
  <si>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</si>
  <si>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</si>
  <si>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</si>
  <si>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</si>
  <si>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</si>
  <si>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</si>
  <si>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</si>
  <si>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</si>
  <si>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</si>
  <si>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</si>
  <si>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</si>
  <si>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</si>
  <si>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</si>
  <si>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</si>
  <si>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</si>
  <si>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</si>
  <si>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</si>
  <si>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</si>
  <si>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</si>
  <si>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</si>
  <si>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</si>
  <si>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</si>
  <si>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</si>
  <si>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</si>
  <si>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</si>
  <si>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</si>
  <si>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</si>
  <si>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</si>
  <si>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</si>
  <si>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</si>
  <si>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</si>
  <si>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</si>
  <si>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</si>
  <si>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</si>
  <si>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</si>
  <si>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</si>
  <si>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</si>
  <si>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</si>
  <si>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</si>
  <si>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</si>
  <si>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</si>
  <si>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</si>
  <si>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</si>
  <si>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</si>
  <si>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</si>
  <si>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</si>
  <si>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</si>
  <si>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</si>
  <si>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</si>
  <si>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</si>
  <si>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</si>
  <si>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</si>
  <si>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</si>
  <si>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</si>
  <si>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</si>
  <si>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</si>
  <si>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</si>
  <si>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</si>
  <si>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</si>
  <si>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</si>
  <si>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</si>
  <si>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</si>
  <si>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</si>
  <si>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</si>
  <si>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</si>
  <si>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</si>
  <si>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</si>
  <si>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</si>
  <si>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</si>
  <si>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</si>
  <si>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</si>
  <si>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</si>
  <si>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</si>
  <si>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</si>
  <si>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</si>
  <si>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</si>
  <si>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</si>
  <si>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</si>
  <si>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</si>
  <si>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</si>
  <si>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</si>
  <si>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</si>
  <si>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</si>
  <si>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</si>
  <si>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</si>
  <si>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</si>
  <si>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</si>
  <si>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</si>
  <si>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</si>
  <si>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</si>
  <si>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</si>
  <si>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</si>
  <si>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</si>
  <si>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</si>
  <si>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</si>
  <si>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</si>
  <si>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</si>
  <si>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</si>
  <si>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</si>
  <si>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</si>
  <si>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</si>
  <si>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</si>
  <si>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</si>
  <si>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</si>
  <si>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</si>
  <si>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</si>
  <si>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</si>
  <si>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</si>
  <si>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</si>
  <si>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</si>
  <si>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</si>
  <si>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</si>
  <si>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</si>
  <si>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</si>
  <si>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</si>
  <si>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</si>
  <si>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</si>
  <si>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</si>
  <si>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</si>
  <si>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</si>
  <si>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</si>
  <si>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</si>
  <si>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</si>
  <si>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</si>
  <si>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</si>
  <si>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</si>
  <si>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</si>
  <si>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</si>
  <si>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</si>
  <si>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</si>
  <si>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</si>
  <si>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</si>
  <si>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</si>
  <si>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</si>
  <si>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</si>
  <si>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</si>
  <si>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</si>
  <si>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</si>
  <si>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</si>
  <si>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</si>
  <si>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</si>
  <si>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</si>
  <si>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</si>
  <si>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</si>
  <si>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</si>
  <si>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</si>
  <si>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</si>
  <si>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</si>
  <si>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</si>
  <si>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</si>
  <si>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</si>
  <si>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</si>
  <si>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</si>
  <si>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</si>
  <si>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</si>
  <si>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</si>
  <si>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</si>
  <si>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</si>
  <si>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</si>
  <si>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</si>
  <si>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</si>
  <si>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</si>
  <si>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</si>
  <si>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</si>
  <si>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</si>
  <si>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</si>
  <si>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</si>
  <si>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</si>
  <si>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</si>
  <si>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</si>
  <si>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</si>
  <si>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</si>
  <si>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</si>
  <si>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</si>
  <si>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</si>
  <si>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</si>
  <si>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</si>
  <si>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</si>
  <si>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</si>
  <si>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</si>
  <si>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</si>
  <si>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</si>
  <si>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</si>
  <si>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</si>
  <si>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</si>
  <si>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</si>
  <si>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</si>
  <si>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</si>
  <si>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</si>
  <si>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</si>
  <si>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</si>
  <si>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</si>
  <si>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</si>
  <si>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</si>
  <si>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</si>
  <si>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</si>
  <si>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</si>
  <si>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</si>
  <si>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</si>
  <si>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</si>
  <si>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</si>
  <si>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</si>
  <si>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</si>
  <si>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</si>
  <si>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</si>
  <si>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</si>
  <si>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</si>
  <si>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</si>
  <si>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</si>
  <si>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</si>
  <si>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</si>
  <si>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</si>
  <si>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</si>
  <si>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</si>
  <si>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</si>
  <si>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</si>
  <si>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</si>
  <si>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</si>
  <si>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</si>
  <si>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</si>
  <si>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</si>
  <si>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</si>
  <si>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</si>
  <si>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</si>
  <si>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</si>
  <si>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</si>
  <si>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</si>
  <si>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</si>
  <si>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</si>
  <si>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</si>
  <si>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</si>
  <si>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</si>
  <si>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</si>
  <si>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</si>
  <si>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</si>
  <si>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</si>
  <si>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</si>
  <si>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</si>
  <si>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</si>
  <si>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</si>
  <si>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</si>
  <si>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</si>
  <si>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</si>
  <si>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</si>
  <si>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</si>
  <si>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</si>
  <si>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</si>
  <si>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</si>
  <si>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</si>
  <si>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</si>
  <si>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</si>
  <si>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</si>
  <si>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</si>
  <si>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</si>
  <si>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</si>
  <si>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</si>
  <si>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</si>
  <si>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</si>
  <si>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</si>
  <si>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</si>
  <si>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</si>
  <si>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</si>
  <si>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</si>
  <si>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</si>
  <si>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</si>
  <si>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</si>
  <si>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</si>
  <si>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</si>
  <si>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</si>
  <si>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</si>
  <si>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</si>
  <si>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</si>
  <si>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</si>
  <si>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</si>
  <si>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</si>
  <si>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</si>
  <si>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</si>
  <si>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</si>
  <si>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</si>
  <si>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</si>
  <si>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</si>
  <si>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</si>
  <si>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</si>
  <si>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</si>
  <si>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</si>
  <si>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</si>
  <si>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</si>
  <si>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</si>
  <si>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</si>
  <si>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</si>
  <si>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</si>
  <si>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</si>
  <si>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</si>
  <si>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</si>
  <si>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</si>
  <si>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</si>
  <si>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</si>
  <si>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</si>
  <si>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</si>
  <si>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</si>
  <si>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</si>
  <si>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</si>
  <si>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</si>
  <si>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</si>
  <si>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</si>
  <si>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</si>
  <si>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</si>
  <si>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</si>
  <si>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</si>
  <si>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</si>
  <si>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</si>
  <si>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</si>
  <si>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</si>
  <si>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</si>
  <si>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</si>
  <si>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</si>
  <si>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</si>
  <si>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</si>
  <si>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</si>
  <si>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</si>
  <si>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</si>
  <si>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</si>
  <si>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</si>
  <si>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</si>
  <si>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</si>
  <si>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</si>
  <si>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</si>
  <si>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</si>
  <si>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</si>
  <si>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</si>
  <si>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</si>
  <si>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</si>
  <si>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</si>
  <si>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</si>
  <si>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</si>
  <si>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</si>
  <si>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</si>
  <si>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</si>
  <si>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</si>
  <si>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</si>
  <si>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</si>
  <si>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</si>
  <si>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</si>
  <si>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</si>
  <si>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</si>
  <si>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</si>
  <si>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</si>
  <si>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</si>
  <si>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</si>
  <si>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</si>
  <si>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</si>
  <si>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</si>
  <si>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</si>
  <si>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</si>
  <si>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</si>
  <si>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</si>
  <si>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</si>
  <si>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</si>
  <si>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</si>
  <si>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</si>
  <si>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</si>
  <si>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</si>
  <si>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</si>
  <si>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</si>
  <si>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</si>
  <si>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</si>
  <si>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</si>
  <si>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</si>
  <si>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</si>
  <si>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</si>
  <si>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</si>
  <si>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</si>
  <si>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</si>
  <si>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</si>
  <si>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</si>
  <si>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</si>
  <si>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</si>
  <si>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</si>
  <si>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</si>
  <si>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</si>
  <si>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</si>
  <si>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</si>
  <si>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</si>
  <si>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</si>
  <si>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</si>
  <si>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</si>
  <si>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</si>
  <si>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</si>
  <si>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</si>
  <si>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</si>
  <si>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</si>
  <si>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</si>
  <si>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</si>
  <si>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</si>
  <si>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</si>
  <si>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</si>
  <si>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</si>
  <si>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</si>
  <si>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</si>
  <si>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</si>
  <si>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</si>
  <si>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</si>
  <si>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</si>
  <si>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</si>
  <si>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</si>
  <si>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</si>
  <si>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</si>
  <si>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</si>
  <si>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</si>
  <si>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</si>
  <si>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</si>
  <si>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</si>
  <si>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</si>
  <si>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</si>
  <si>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</si>
  <si>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</si>
  <si>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</si>
  <si>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</si>
  <si>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</si>
  <si>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</si>
  <si>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</si>
  <si>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</si>
  <si>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</si>
  <si>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</si>
  <si>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</si>
  <si>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</si>
  <si>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</si>
  <si>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</si>
  <si>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</si>
  <si>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</si>
  <si>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</si>
  <si>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</si>
  <si>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</si>
  <si>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</si>
  <si>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</si>
  <si>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</si>
  <si>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</si>
  <si>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</si>
  <si>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</si>
  <si>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</si>
  <si>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</si>
  <si>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</si>
  <si>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</si>
  <si>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</si>
  <si>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</si>
  <si>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</si>
  <si>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</si>
  <si>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</si>
  <si>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</si>
  <si>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</si>
  <si>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</si>
  <si>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</si>
  <si>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</si>
  <si>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</si>
  <si>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</si>
  <si>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</si>
  <si>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</si>
  <si>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</si>
  <si>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</si>
  <si>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</si>
  <si>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</si>
  <si>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</si>
  <si>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</si>
  <si>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</si>
  <si>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</si>
  <si>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</si>
  <si>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</si>
  <si>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</si>
  <si>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</si>
  <si>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</si>
  <si>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</si>
  <si>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</si>
  <si>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</si>
  <si>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</si>
  <si>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</si>
  <si>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</si>
  <si>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</si>
  <si>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</si>
  <si>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</si>
  <si>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</si>
  <si>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</si>
  <si>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</si>
  <si>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</si>
  <si>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</si>
  <si>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</si>
  <si>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</si>
  <si>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</si>
  <si>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</si>
  <si>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</si>
  <si>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</si>
  <si>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</si>
  <si>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</si>
  <si>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</si>
  <si>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</si>
  <si>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</si>
  <si>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</si>
  <si>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</si>
  <si>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</si>
  <si>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</si>
  <si>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</si>
  <si>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</si>
  <si>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</si>
  <si>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</si>
  <si>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</si>
  <si>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</si>
  <si>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</si>
  <si>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</si>
  <si>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</si>
  <si>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</si>
  <si>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</si>
  <si>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</si>
  <si>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</si>
  <si>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</si>
  <si>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</si>
  <si>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</si>
  <si>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</si>
  <si>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</si>
  <si>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</si>
  <si>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</si>
  <si>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</si>
  <si>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</si>
  <si>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</si>
  <si>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</si>
  <si>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</si>
  <si>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</si>
  <si>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</si>
  <si>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</si>
  <si>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</si>
  <si>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</si>
  <si>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</si>
  <si>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</si>
  <si>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</si>
  <si>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</si>
  <si>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</si>
  <si>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</si>
  <si>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</si>
  <si>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</si>
  <si>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</si>
  <si>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</si>
  <si>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</si>
  <si>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</si>
  <si>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</si>
  <si>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</si>
  <si>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</si>
  <si>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</si>
  <si>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</si>
  <si>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</si>
  <si>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</si>
  <si>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</si>
  <si>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</si>
  <si>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</si>
  <si>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</si>
  <si>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</si>
  <si>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</si>
  <si>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</si>
  <si>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</si>
  <si>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</si>
  <si>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</si>
  <si>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</si>
  <si>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</si>
  <si>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</si>
  <si>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</si>
  <si>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</si>
  <si>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</si>
  <si>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</si>
  <si>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</si>
  <si>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</si>
  <si>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</si>
  <si>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</si>
  <si>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</si>
  <si>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</si>
  <si>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</si>
  <si>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</si>
  <si>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</si>
  <si>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</si>
  <si>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</si>
  <si>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</si>
  <si>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</si>
  <si>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</si>
  <si>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</si>
  <si>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</si>
  <si>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</si>
  <si>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</si>
  <si>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</si>
  <si>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</si>
  <si>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</si>
  <si>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</si>
  <si>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</si>
  <si>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</si>
  <si>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</si>
  <si>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</si>
  <si>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</si>
  <si>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</si>
  <si>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</si>
  <si>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</si>
  <si>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</si>
  <si>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</si>
  <si>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</si>
  <si>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</si>
  <si>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</si>
  <si>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</si>
  <si>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</si>
  <si>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</si>
  <si>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</si>
  <si>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</si>
  <si>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</si>
  <si>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</si>
  <si>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</si>
  <si>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</si>
  <si>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</si>
  <si>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</si>
  <si>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</si>
  <si>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</si>
  <si>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</si>
  <si>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</si>
  <si>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</si>
  <si>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</si>
  <si>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</si>
  <si>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</si>
  <si>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</si>
  <si>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</si>
  <si>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</si>
  <si>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</si>
  <si>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</si>
  <si>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</si>
  <si>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</si>
  <si>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</si>
  <si>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</si>
  <si>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</si>
  <si>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</si>
  <si>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</si>
  <si>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</si>
  <si>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</si>
  <si>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</si>
  <si>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</si>
  <si>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</si>
  <si>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</si>
  <si>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</si>
  <si>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</si>
  <si>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</si>
  <si>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</si>
  <si>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</si>
  <si>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</si>
  <si>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</si>
  <si>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</si>
  <si>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</si>
  <si>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</si>
  <si>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</si>
  <si>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</si>
  <si>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</si>
  <si>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</si>
  <si>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</si>
  <si>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</si>
  <si>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</si>
  <si>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</si>
  <si>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</si>
  <si>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</si>
  <si>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</si>
  <si>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</si>
  <si>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</si>
  <si>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</si>
  <si>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</si>
  <si>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</si>
  <si>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</si>
  <si>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</si>
  <si>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</si>
  <si>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</si>
  <si>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</si>
  <si>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</si>
  <si>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</si>
  <si>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</si>
  <si>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</si>
  <si>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</si>
  <si>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</si>
  <si>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</si>
  <si>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</si>
  <si>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</si>
  <si>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</si>
  <si>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</si>
  <si>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</si>
  <si>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</si>
  <si>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</si>
  <si>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</si>
  <si>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</si>
  <si>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</si>
  <si>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</si>
  <si>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</si>
  <si>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</si>
  <si>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</si>
  <si>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</si>
  <si>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</si>
  <si>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</si>
  <si>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</si>
  <si>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</si>
  <si>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</si>
  <si>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</si>
  <si>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</si>
  <si>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</si>
  <si>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</si>
  <si>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</si>
  <si>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</si>
  <si>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</si>
  <si>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</si>
  <si>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</si>
  <si>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</si>
  <si>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</si>
  <si>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</si>
  <si>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</si>
  <si>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</si>
  <si>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</si>
  <si>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</si>
  <si>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</si>
  <si>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</si>
  <si>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</si>
  <si>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</si>
  <si>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</si>
  <si>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</si>
  <si>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</si>
  <si>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</si>
  <si>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</si>
  <si>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</si>
  <si>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</si>
  <si>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</si>
  <si>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</si>
  <si>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</si>
  <si>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</si>
  <si>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</si>
  <si>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</si>
  <si>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</si>
  <si>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</si>
  <si>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</si>
  <si>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</si>
  <si>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</si>
  <si>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</si>
  <si>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</si>
  <si>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</si>
  <si>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</si>
  <si>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</si>
  <si>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</si>
  <si>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</si>
  <si>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</si>
  <si>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</si>
  <si>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</si>
  <si>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</si>
  <si>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</si>
  <si>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</si>
  <si>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</si>
  <si>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</si>
  <si>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</si>
  <si>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</si>
  <si>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</si>
  <si>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</si>
  <si>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</si>
  <si>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</si>
  <si>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</si>
  <si>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</si>
  <si>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</si>
  <si>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</si>
  <si>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</si>
  <si>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</si>
  <si>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</si>
  <si>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</si>
  <si>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</si>
  <si>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</si>
  <si>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</si>
  <si>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</si>
  <si>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</si>
  <si>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</si>
  <si>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</si>
  <si>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</si>
  <si>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</si>
  <si>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</si>
  <si>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</si>
  <si>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</si>
  <si>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</si>
  <si>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</si>
  <si>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</si>
  <si>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</si>
  <si>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</si>
  <si>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</si>
  <si>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</si>
  <si>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</si>
  <si>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</si>
  <si>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</si>
  <si>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</si>
  <si>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</si>
  <si>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</si>
  <si>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</si>
  <si>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</si>
  <si>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</si>
  <si>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</si>
  <si>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</si>
  <si>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</si>
  <si>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</si>
  <si>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</si>
  <si>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</si>
  <si>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</si>
  <si>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</si>
  <si>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</si>
  <si>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</si>
  <si>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</si>
  <si>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</si>
  <si>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</si>
  <si>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</si>
  <si>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</si>
  <si>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</si>
  <si>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</si>
  <si>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</si>
  <si>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</si>
  <si>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</si>
  <si>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</si>
  <si>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</si>
  <si>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</si>
  <si>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</si>
  <si>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</si>
  <si>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</si>
  <si>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</si>
  <si>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</si>
  <si>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</si>
  <si>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</si>
  <si>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</si>
  <si>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</si>
  <si>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</si>
  <si>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</si>
  <si>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</si>
  <si>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</si>
  <si>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</si>
  <si>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</si>
  <si>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</si>
  <si>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</si>
  <si>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</si>
  <si>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</si>
  <si>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</si>
  <si>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</si>
  <si>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</si>
  <si>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</si>
  <si>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</si>
  <si>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</si>
  <si>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</si>
  <si>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</si>
  <si>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</si>
  <si>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</si>
  <si>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</si>
  <si>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</si>
  <si>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</si>
  <si>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</si>
  <si>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</si>
  <si>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</si>
  <si>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</si>
  <si>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</si>
  <si>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</si>
  <si>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</si>
  <si>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</si>
  <si>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</si>
  <si>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</si>
  <si>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</si>
  <si>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</si>
  <si>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</si>
  <si>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</si>
  <si>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</si>
  <si>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</si>
  <si>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</si>
  <si>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</si>
  <si>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</si>
  <si>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</si>
  <si>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</si>
  <si>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</si>
  <si>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</si>
  <si>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</si>
  <si>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</si>
  <si>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</si>
  <si>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</si>
  <si>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</si>
  <si>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</si>
  <si>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</si>
  <si>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</si>
  <si>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</si>
  <si>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</si>
  <si>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</si>
  <si>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</si>
  <si>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</si>
  <si>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</si>
  <si>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</si>
  <si>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</si>
  <si>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</si>
  <si>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</si>
  <si>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</si>
  <si>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</si>
  <si>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</si>
  <si>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</si>
  <si>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</si>
  <si>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</si>
  <si>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</si>
  <si>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</si>
  <si>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</si>
  <si>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</si>
  <si>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</si>
  <si>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</si>
  <si>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</si>
  <si>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</si>
  <si>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</si>
  <si>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</si>
  <si>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</si>
  <si>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</si>
  <si>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</si>
  <si>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</si>
  <si>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</si>
  <si>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</si>
  <si>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</si>
  <si>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</si>
  <si>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</si>
  <si>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</si>
  <si>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</si>
  <si>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</si>
  <si>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</si>
  <si>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</si>
  <si>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</si>
  <si>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</si>
  <si>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</si>
  <si>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</si>
  <si>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</si>
  <si>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</si>
  <si>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</si>
  <si>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</si>
  <si>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</si>
  <si>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</si>
  <si>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</si>
  <si>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</si>
  <si>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</si>
  <si>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</si>
  <si>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</si>
  <si>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</si>
  <si>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</si>
  <si>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</si>
  <si>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</si>
  <si>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</si>
  <si>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</si>
  <si>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</si>
  <si>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</si>
  <si>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</si>
  <si>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</si>
  <si>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</si>
  <si>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</si>
  <si>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</si>
  <si>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</si>
  <si>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</si>
  <si>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</si>
  <si>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</si>
  <si>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</si>
  <si>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</si>
  <si>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</si>
  <si>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</si>
  <si>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</si>
  <si>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</si>
  <si>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</si>
  <si>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</si>
  <si>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</si>
  <si>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</si>
  <si>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</si>
  <si>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</si>
  <si>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</si>
  <si>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</si>
  <si>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</si>
  <si>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</si>
  <si>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</si>
  <si>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</si>
  <si>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</si>
  <si>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</si>
  <si>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</si>
  <si>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</si>
  <si>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</si>
  <si>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</si>
  <si>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</si>
  <si>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</si>
  <si>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</si>
  <si>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</si>
  <si>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</si>
  <si>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</si>
  <si>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</si>
  <si>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</si>
  <si>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</si>
  <si>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</si>
  <si>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</si>
  <si>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</si>
  <si>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</si>
  <si>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</si>
  <si>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</si>
  <si>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</si>
  <si>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</si>
  <si>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</si>
  <si>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</si>
  <si>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</si>
  <si>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</si>
  <si>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</si>
  <si>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</si>
  <si>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</si>
  <si>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</si>
  <si>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</si>
  <si>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</si>
  <si>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</si>
  <si>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</si>
  <si>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</si>
  <si>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</si>
  <si>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</si>
  <si>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</si>
  <si>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</si>
  <si>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</si>
  <si>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</si>
  <si>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</si>
  <si>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</si>
  <si>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</si>
  <si>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</si>
  <si>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</si>
  <si>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</si>
  <si>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</si>
  <si>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</si>
  <si>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</si>
  <si>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</si>
  <si>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</si>
  <si>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</si>
  <si>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</si>
  <si>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</si>
  <si>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</si>
  <si>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</si>
  <si>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</si>
  <si>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</si>
  <si>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</si>
  <si>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</si>
  <si>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</si>
  <si>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</si>
  <si>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</si>
  <si>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</si>
  <si>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</si>
  <si>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</si>
  <si>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</si>
  <si>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</si>
  <si>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</si>
  <si>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</si>
  <si>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</si>
  <si>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</si>
  <si>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</si>
  <si>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</si>
  <si>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</si>
  <si>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</si>
  <si>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</si>
  <si>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</si>
  <si>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</si>
  <si>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</si>
  <si>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</si>
  <si>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</si>
  <si>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</si>
  <si>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</si>
  <si>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</si>
  <si>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</si>
  <si>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</si>
  <si>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</si>
  <si>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</si>
  <si>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</si>
  <si>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</si>
  <si>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</si>
  <si>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</si>
  <si>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</si>
  <si>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</si>
  <si>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</si>
  <si>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</si>
  <si>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</si>
  <si>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</si>
  <si>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</si>
  <si>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</si>
  <si>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</si>
  <si>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</si>
  <si>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</si>
  <si>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</si>
  <si>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</si>
  <si>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</si>
  <si>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</si>
  <si>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</si>
  <si>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</si>
  <si>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</si>
  <si>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</si>
  <si>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</si>
  <si>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</si>
  <si>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</si>
  <si>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</si>
  <si>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</si>
  <si>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</si>
  <si>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</si>
  <si>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</si>
  <si>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</si>
  <si>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</si>
  <si>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</si>
  <si>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</si>
  <si>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</si>
  <si>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</si>
  <si>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</si>
  <si>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</si>
  <si>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</si>
  <si>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</si>
  <si>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</si>
  <si>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</si>
  <si>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</si>
  <si>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</si>
  <si>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</si>
  <si>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</si>
  <si>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</si>
  <si>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</si>
  <si>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</si>
  <si>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</si>
  <si>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</si>
  <si>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</si>
  <si>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</si>
  <si>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</si>
  <si>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</si>
  <si>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</si>
  <si>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</si>
  <si>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</si>
  <si>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</si>
  <si>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</si>
  <si>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</si>
  <si>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</si>
  <si>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</si>
  <si>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</si>
  <si>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</si>
  <si>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</si>
  <si>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</si>
  <si>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</si>
  <si>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</si>
  <si>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</si>
  <si>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</si>
  <si>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</si>
  <si>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</si>
  <si>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</si>
  <si>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</si>
  <si>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</si>
  <si>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</si>
  <si>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</si>
  <si>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</si>
  <si>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</si>
  <si>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</si>
  <si>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</si>
  <si>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</si>
  <si>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</si>
  <si>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</si>
  <si>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</si>
  <si>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</si>
  <si>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</si>
  <si>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</si>
  <si>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</si>
  <si>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</si>
  <si>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</si>
  <si>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</si>
  <si>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</si>
  <si>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</si>
  <si>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</si>
  <si>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</si>
  <si>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</si>
  <si>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</si>
  <si>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</si>
  <si>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</si>
  <si>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</si>
  <si>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</si>
  <si>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</si>
  <si>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</si>
  <si>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</si>
  <si>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</si>
  <si>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</si>
  <si>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</si>
  <si>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</si>
  <si>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</si>
  <si>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</si>
  <si>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</si>
  <si>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</si>
  <si>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</si>
  <si>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</si>
  <si>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</si>
  <si>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</si>
  <si>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</si>
  <si>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</si>
  <si>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</si>
  <si>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</si>
  <si>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</si>
  <si>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</si>
  <si>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</si>
  <si>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</si>
  <si>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</si>
  <si>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</si>
  <si>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</si>
  <si>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</si>
  <si>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</si>
  <si>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</si>
  <si>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</si>
  <si>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</si>
  <si>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</si>
  <si>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</si>
  <si>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</si>
  <si>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</si>
  <si>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</si>
  <si>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</si>
  <si>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</si>
  <si>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</si>
  <si>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</si>
  <si>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</si>
  <si>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</si>
  <si>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</si>
  <si>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</si>
  <si>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</si>
  <si>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</si>
  <si>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</si>
  <si>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</si>
  <si>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</si>
  <si>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</si>
  <si>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</si>
  <si>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</si>
  <si>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</si>
  <si>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</si>
  <si>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</si>
  <si>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</si>
  <si>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</si>
  <si>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</si>
  <si>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</si>
  <si>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</si>
  <si>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</si>
  <si>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</si>
  <si>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</si>
  <si>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</si>
  <si>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</si>
  <si>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</si>
  <si>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</si>
  <si>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</si>
  <si>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</si>
  <si>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</si>
  <si>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</si>
  <si>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</si>
  <si>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</si>
  <si>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</si>
  <si>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</si>
  <si>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</si>
  <si>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</si>
  <si>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</si>
  <si>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</si>
  <si>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</si>
  <si>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</si>
  <si>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</si>
  <si>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</si>
  <si>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</si>
  <si>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</si>
  <si>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</si>
  <si>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</si>
  <si>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</si>
  <si>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</si>
  <si>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</si>
  <si>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</si>
  <si>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</si>
  <si>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</si>
  <si>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</si>
  <si>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</si>
  <si>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</si>
  <si>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</si>
  <si>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</si>
  <si>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</si>
  <si>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</si>
  <si>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</si>
  <si>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</si>
  <si>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</si>
  <si>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</si>
  <si>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</si>
  <si>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</si>
  <si>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</si>
  <si>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</si>
  <si>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</si>
  <si>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</si>
  <si>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</si>
  <si>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</si>
  <si>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</si>
  <si>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</si>
  <si>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</si>
  <si>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</si>
  <si>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</si>
  <si>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</si>
  <si>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</si>
  <si>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</si>
  <si>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</si>
  <si>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</si>
  <si>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</si>
  <si>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</si>
  <si>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</si>
  <si>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</si>
  <si>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</si>
  <si>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</si>
  <si>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</si>
  <si>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</si>
  <si>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</si>
  <si>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</si>
  <si>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</si>
  <si>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</si>
  <si>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</si>
  <si>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</si>
  <si>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</si>
  <si>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</si>
  <si>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</si>
  <si>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</si>
  <si>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</si>
  <si>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</si>
  <si>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</si>
  <si>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</si>
  <si>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</si>
  <si>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</si>
  <si>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</si>
  <si>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</si>
  <si>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</si>
  <si>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</si>
  <si>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</si>
  <si>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</si>
  <si>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</si>
  <si>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</si>
  <si>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</si>
  <si>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</si>
  <si>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</si>
  <si>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</si>
  <si>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</si>
  <si>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</si>
  <si>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</si>
  <si>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</si>
  <si>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</si>
  <si>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</si>
  <si>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</si>
  <si>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</si>
  <si>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</si>
  <si>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</si>
  <si>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</si>
  <si>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</si>
  <si>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</si>
  <si>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</si>
  <si>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</si>
  <si>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</si>
  <si>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</si>
  <si>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</si>
  <si>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</si>
  <si>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</si>
  <si>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</si>
  <si>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</si>
  <si>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</si>
  <si>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</si>
  <si>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</si>
  <si>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</si>
  <si>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</si>
  <si>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</si>
  <si>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</si>
  <si>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</si>
  <si>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</si>
  <si>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</si>
  <si>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</si>
  <si>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</si>
  <si>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</si>
  <si>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</si>
  <si>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</si>
  <si>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</si>
  <si>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</si>
  <si>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</si>
  <si>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</si>
  <si>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</si>
  <si>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</si>
  <si>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</si>
  <si>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</si>
  <si>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</si>
  <si>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</si>
  <si>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</si>
  <si>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</si>
  <si>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</si>
  <si>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</si>
  <si>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</si>
  <si>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</si>
  <si>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</si>
  <si>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</si>
  <si>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</si>
  <si>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</si>
  <si>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</si>
  <si>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</si>
  <si>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</si>
  <si>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</si>
  <si>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</si>
  <si>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</si>
  <si>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</si>
  <si>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</si>
  <si>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</si>
  <si>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</si>
  <si>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</si>
  <si>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</si>
  <si>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</si>
  <si>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</si>
  <si>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</si>
  <si>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</si>
  <si>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</si>
  <si>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</si>
  <si>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</si>
  <si>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</si>
  <si>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</si>
  <si>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</si>
  <si>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</si>
  <si>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</si>
  <si>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</si>
  <si>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</si>
  <si>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</si>
  <si>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</si>
  <si>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</si>
  <si>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</si>
  <si>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</si>
  <si>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</si>
  <si>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</si>
  <si>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</si>
  <si>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</si>
  <si>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</si>
  <si>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</si>
  <si>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</si>
  <si>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</si>
  <si>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</si>
  <si>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</si>
  <si>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</si>
  <si>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</si>
  <si>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</si>
  <si>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</si>
  <si>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</si>
  <si>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</si>
  <si>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</si>
  <si>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</si>
  <si>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</si>
  <si>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</si>
  <si>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</si>
  <si>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</si>
  <si>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</si>
  <si>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</si>
  <si>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</si>
  <si>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</si>
  <si>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</si>
  <si>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</si>
  <si>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</si>
  <si>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</si>
  <si>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</si>
  <si>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</si>
  <si>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</si>
  <si>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</si>
  <si>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</si>
  <si>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</si>
  <si>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</si>
  <si>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</si>
  <si>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</si>
  <si>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</si>
  <si>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</si>
  <si>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</si>
  <si>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</si>
  <si>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</si>
  <si>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</si>
  <si>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</si>
  <si>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</si>
  <si>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</si>
  <si>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</si>
  <si>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</si>
  <si>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</si>
  <si>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</si>
  <si>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</si>
  <si>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</si>
  <si>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</si>
  <si>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</si>
  <si>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</si>
  <si>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</si>
  <si>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</si>
  <si>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</si>
  <si>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</si>
  <si>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</si>
  <si>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</si>
  <si>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</si>
  <si>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</si>
  <si>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</si>
  <si>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</si>
  <si>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</si>
  <si>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</si>
  <si>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</si>
  <si>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</si>
  <si>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</si>
  <si>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</si>
  <si>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</si>
  <si>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</si>
  <si>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</si>
  <si>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</si>
  <si>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</si>
  <si>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</si>
  <si>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</si>
  <si>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</si>
  <si>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</si>
  <si>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</si>
  <si>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</si>
  <si>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</si>
  <si>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</si>
  <si>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</si>
  <si>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</si>
  <si>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</si>
  <si>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</si>
  <si>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</si>
  <si>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</si>
  <si>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</si>
  <si>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</si>
  <si>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</si>
  <si>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</si>
  <si>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</si>
  <si>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</si>
  <si>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</si>
  <si>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</si>
  <si>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</si>
  <si>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</si>
  <si>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</si>
  <si>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</si>
  <si>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</si>
  <si>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</si>
  <si>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</si>
  <si>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</si>
  <si>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</si>
  <si>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</si>
  <si>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</si>
  <si>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</si>
  <si>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</si>
  <si>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</si>
  <si>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</si>
  <si>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</si>
  <si>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</si>
  <si>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</si>
  <si>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</si>
  <si>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</si>
  <si>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</si>
  <si>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</si>
  <si>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</si>
  <si>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</si>
  <si>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</si>
  <si>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</si>
  <si>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</si>
  <si>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</si>
  <si>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</si>
  <si>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</si>
  <si>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</si>
  <si>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</si>
  <si>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</si>
  <si>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</si>
  <si>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</si>
  <si>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</si>
  <si>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</si>
  <si>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</si>
  <si>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</si>
  <si>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</si>
  <si>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</si>
  <si>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</si>
  <si>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</si>
  <si>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</si>
  <si>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</si>
  <si>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</si>
  <si>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</si>
  <si>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</si>
  <si>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</si>
  <si>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</si>
  <si>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</si>
  <si>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</si>
  <si>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</si>
  <si>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</si>
  <si>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</si>
  <si>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</si>
  <si>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</si>
  <si>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</si>
  <si>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</si>
  <si>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</si>
  <si>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</si>
  <si>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</si>
  <si>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</si>
  <si>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</si>
  <si>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</si>
  <si>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</si>
  <si>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</si>
  <si>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</si>
  <si>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</si>
  <si>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</si>
  <si>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</si>
  <si>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</si>
  <si>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</si>
  <si>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</si>
  <si>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</si>
  <si>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</si>
  <si>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</si>
  <si>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</si>
  <si>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</si>
  <si>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</si>
  <si>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</si>
  <si>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</si>
  <si>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</si>
  <si>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</si>
  <si>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</si>
  <si>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</si>
  <si>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</si>
  <si>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</si>
  <si>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</si>
  <si>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</si>
  <si>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</si>
  <si>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</si>
  <si>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</si>
  <si>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</si>
  <si>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</si>
  <si>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</si>
  <si>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</si>
  <si>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</si>
  <si>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</si>
  <si>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</si>
  <si>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</si>
  <si>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</si>
  <si>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</si>
  <si>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</si>
  <si>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</si>
  <si>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</si>
  <si>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</si>
  <si>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</si>
  <si>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</si>
  <si>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</si>
  <si>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</si>
  <si>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</si>
  <si>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</si>
  <si>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</si>
  <si>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</si>
  <si>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</si>
  <si>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</si>
  <si>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</si>
  <si>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</si>
  <si>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</si>
  <si>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</si>
  <si>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</si>
  <si>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</si>
  <si>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</si>
  <si>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</si>
  <si>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</si>
  <si>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</si>
  <si>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</si>
  <si>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</si>
  <si>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</si>
  <si>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</si>
  <si>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</si>
  <si>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</si>
  <si>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</si>
  <si>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</si>
  <si>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</si>
  <si>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</si>
  <si>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</si>
  <si>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</si>
  <si>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</si>
  <si>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</si>
  <si>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</si>
  <si>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</si>
  <si>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</si>
  <si>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</si>
  <si>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</si>
  <si>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</si>
  <si>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</si>
  <si>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</si>
  <si>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</si>
  <si>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</si>
  <si>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</si>
  <si>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</si>
  <si>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</si>
  <si>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</si>
  <si>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</si>
  <si>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</si>
  <si>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</si>
  <si>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</si>
  <si>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</si>
  <si>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</si>
  <si>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</si>
  <si>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</si>
  <si>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</si>
  <si>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</si>
  <si>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</si>
  <si>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</si>
  <si>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</si>
  <si>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</si>
  <si>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</si>
  <si>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</si>
  <si>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</si>
  <si>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</si>
  <si>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</si>
  <si>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</si>
  <si>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</si>
  <si>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</si>
  <si>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</si>
  <si>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</si>
  <si>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</si>
  <si>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</si>
  <si>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</si>
  <si>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</si>
  <si>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</si>
  <si>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</si>
  <si>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</si>
  <si>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</si>
  <si>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</si>
  <si>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</si>
  <si>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</si>
  <si>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</si>
  <si>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</si>
  <si>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</si>
  <si>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</si>
  <si>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</si>
  <si>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</si>
  <si>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</si>
  <si>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</si>
  <si>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</si>
  <si>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</si>
  <si>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</si>
  <si>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</si>
  <si>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</si>
  <si>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</si>
  <si>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</si>
  <si>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</si>
  <si>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</si>
  <si>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</si>
  <si>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35 min </t>
  </si>
  <si>
    <t>PCM-20251007-00001367</t>
  </si>
  <si>
    <t>EM team visited the site and found Power not available at site sceco complaint registered , There is no way to approach the site by car and not applicable to connect PG</t>
  </si>
  <si>
    <t>PCM-20251007-00001358</t>
  </si>
  <si>
    <t xml:space="preserve">site again down at 2025-10-07 14:32:38 / 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</si>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</sst>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274.66493506944244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45937.613360995369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45937.613360995369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45937.613360995369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45937.613360995369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45937.613360995369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45937.613360995369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45937.613360995369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45937.613360995369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45937.613360995369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45937.613360995369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45937.613360995369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45937.613360995369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45937.613360995369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45937.613360995369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45937.613360995369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45937.613360995369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45937.613360995369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45937.613360995369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45937.613360995369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45937.613360995369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45937.613360995369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45937.613360995369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45937.613360995369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45937.613360995369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45937.613360995369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45937.613360995369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45937.613360995369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45937.613360995369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45937.613360995369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45937.613360995369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45937.613360995369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45937.613360995369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45937.613360995369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45937.613360995369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45937.613360995369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45937.613360995369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45937.613360995369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45937.613360995369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45937.613360995369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45937.613360995369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45937.613360995369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45937.613360995369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45937.613360995369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45937.613360995369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45937.613360995369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45937.613360995369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45937.613360995369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45937.613360995369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45937.613360995369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45937.613360995369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45937.613360995369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45937.613360995369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45937.613360995369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45937.613360995369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45937.613360995369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45937.613360995369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45937.613360995369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45937.613360995369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45937.613360995369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45937.613360995369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45937.613360995369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45937.613360995369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45937.613360995369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45937.613360995369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45937.613360995369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45937.613360995369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45937.613360995369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45937.613360995369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45937.613360995369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45937.613360995369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45937.613360995369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45937.613360995369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45937.613360995369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45937.613360995369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45937.613360995369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45937.613360995369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45937.613360995369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45937.613360995369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45937.613360995369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45937.613360995369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45937.613360995369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45937.613360995369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45937.613360995369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45937.613360995369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130.88627766203717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112.6135230324071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45937.613360995369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45937.613360995369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45937.613360995369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45937.613360995369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45937.613360995369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45937.613360995369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45937.613360995369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45937.613360995369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45937.613360995369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45937.613360995369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45937.613360995369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45937.613360995369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45937.613360995369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45937.613360995369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45937.613360995369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45937.613360995369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45937.613360995369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45937.613360995369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45937.613360995369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45937.613360995369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45937.613360995369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45937.613360995369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45937.613360995369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45937.613360995369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45937.613360995369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45937.613360995369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45937.613360995369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45937.613360995369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45937.613360995369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45937.613360995369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45937.613360995369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45937.613360995369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45937.613360995369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45937.613360995369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45937.613360995369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45937.613360995369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45937.613360995369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45937.613360995369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45937.613360995369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45937.613360995369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45937.613360995369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45937.613360995369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45937.613360995369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45937.613360995369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45937.613360995369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45937.613360995369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45937.613360995369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45937.613360995369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45937.613360995369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45937.613360995369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45937.613360995369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45937.613360995369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45937.613360995369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45937.613360995369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45937.613360995369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45937.613360995369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45937.613360995369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45937.613360995369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45937.613360995369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45937.613360995369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45937.613360995369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45937.613360995369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45937.613360995369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45937.613360995369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45937.613360995369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45937.613360995369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45937.613360995369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45937.613360995369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45937.613360995369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45937.613360995369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45937.613360995369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45937.613360995369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45937.613360995369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45937.613360995369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45937.613360995369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45937.613360995369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45937.613360995369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45937.613360995369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45937.613360995369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45937.613360995369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45937.613360995369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45937.613360995369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45937.613360995369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45937.613360995369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45937.613360995369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45937.613360995369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45937.613360995369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45937.613360995369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45937.613360995369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45937.613360995369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45937.613360995369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45937.613360995369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45937.613360995369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45937.613360995369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45937.613360995369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45937.613360995369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45937.613360995369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45937.613360995369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45937.613360995369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45937.613360995369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45937.613360995369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45937.613360995369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45937.613360995369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45937.613360995369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45937.613360995369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45937.613360995369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45937.613360995369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45937.613360995369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45937.613360995369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45937.613360995369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45937.613360995369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45937.613360995369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45937.613360995369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45937.613360995369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45937.613360995369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45937.613360995369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45937.613360995369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45937.613360995369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45937.613360995369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45937.613360995369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45937.613360995369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45937.613360995369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45937.613360995369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45937.613360995369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45937.613360995369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45937.613360995369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45937.613360995369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45937.613360995369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45937.613360995369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45937.613360995369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45937.613360995369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45937.613360995369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45937.613360995369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45937.613360995369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45937.613360995369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45937.613360995369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45937.613360995369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45937.613360995369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45937.613360995369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45937.613360995369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45937.613360995369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45937.613360995369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45937.613360995369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45937.613360995369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45937.613360995369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45937.613360995369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45937.613360995369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45937.613360995369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45937.613360995369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45937.613360995369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45937.613360995369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45937.613360995369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45937.613360995369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45937.613360995369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45937.613360995369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45937.613360995369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45937.613360995369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45937.613360995369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45937.613360995369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45937.613360995369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45937.613360995369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45937.613360995369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45937.613360995369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45937.613360995369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45937.613360995369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45937.613360995369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45937.613360995369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45937.613360995369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45937.613360995369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45937.613360995369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45937.613360995369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45937.613360995369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45937.613360995369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45937.613360995369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45937.613360995369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45937.613360995369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45937.613360995369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45937.613360995369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45937.613360995369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45937.613360995369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45937.613360995369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45937.613360995369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45937.613360995369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45937.613360995369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45937.613360995369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45937.613360995369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45937.613360995369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45937.613360995369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45937.613360995369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45937.613360995369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45937.613360995369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45937.613360995369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45937.613360995369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45937.613360995369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45937.613360995369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45937.613360995369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45937.613360995369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45937.613360995369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45937.613360995369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45937.613360995369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45937.613360995369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45937.613360995369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45937.613360995369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45937.613360995369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45937.613360995369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45937.613360995369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45937.613360995369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45937.613360995369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45937.613360995369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45937.613360995369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45937.613360995369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45937.613360995369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45937.613360995369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45937.613360995369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45937.613360995369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45937.613360995369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45937.613360995369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45937.613360995369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45937.613360995369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45937.613360995369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45937.613360995369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45937.613360995369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45937.613360995369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45937.613360995369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45937.613360995369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45937.613360995369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45937.613360995369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45937.613360995369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45937.613360995369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45937.613360995369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45937.613360995369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45937.613360995369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45937.613360995369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45937.613360995369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45937.613360995369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45937.613360995369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45937.613360995369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45937.613360995369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45937.613360995369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45937.613360995369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45937.613360995369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45937.613360995369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45937.613360995369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45937.613360995369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45937.613360995369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45937.613360995369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45937.613360995369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45937.613360995369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45937.613360995369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45937.613360995369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45937.613360995369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45937.613360995369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45937.613360995369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45937.613360995369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45937.613360995369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45937.613360995369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45937.613360995369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45937.613360995369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45937.613360995369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45937.613360995369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45937.613360995369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45937.613360995369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45937.613360995369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45937.613360995369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45937.613360995369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45937.613360995369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45937.613360995369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45937.613360995369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45937.613360995369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45937.613360995369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45937.613360995369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45937.613360995369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45937.613360995369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45937.613360995369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45937.613360995369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45937.613360995369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45937.613360995369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45937.613360995369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45937.613360995369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45937.613360995369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45937.613360995369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45937.613360995369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45937.613360995369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45937.613360995369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45937.613360995369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45937.613360995369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45937.613360995369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45937.613360995369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45937.613360995369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45937.613360995369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45937.613360995369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45937.613360995369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45937.613360995369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45937.613360995369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45937.613360995369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45937.613360995369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45937.613360995369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45937.613360995369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45937.613360995369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45937.613360995369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45937.613360995369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45937.613360995369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45937.613360995369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45937.613360995369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45937.613360995369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45937.613360995369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45937.613360995369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45937.613360995369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45937.613360995369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45937.613360995369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45937.613360995369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45937.613360995369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45937.613360995369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45937.613360995369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45937.613360995369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45937.613360995369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45937.613360995369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45937.613360995369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45937.613360995369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45937.613360995369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45937.613360995369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45937.613360995369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45937.613360995369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45937.613360995369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45937.613360995369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45937.613360995369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45937.613360995369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45937.613360995369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45937.613360995369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45937.613360995369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45937.613360995369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45937.613360995369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45937.613360995369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45937.613360995369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45937.613360995369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45937.613360995369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45937.613360995369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45937.613360995369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45937.613360995369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45937.613360995369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45937.613360995369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45937.613360995369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45937.613360995369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45937.613360995369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45937.613360995369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45937.613360995369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45937.613360995369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45937.613360995369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45937.613360995369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45937.613360995369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45937.613360995369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45937.613360995369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45937.613360995369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45937.613360995369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45937.613360995369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45937.613360995369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45937.613360995369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45937.613360995369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45937.613360995369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45937.613360995369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45937.613360995369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45937.613360995369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45937.613360995369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45937.613360995369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45937.613360995369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45937.613360995369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45937.613360995369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45937.613360995369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45937.613360995369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45937.613360995369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45937.613360995369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45937.613360995369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45937.613360995369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45937.613360995369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45937.613360995369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45937.613360995369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45937.613360995369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45937.613360995369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45937.613360995369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45937.613360995369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45937.613360995369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45937.613360995369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45937.613360995369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45937.613360995369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45937.613360995369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45937.613360995369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45937.613360995369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45937.613360995369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45937.613360995369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45937.613360995369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45937.613360995369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45937.613360995369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45937.613360995369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45937.613360995369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45937.613360995369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45937.613360995369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45937.613360995369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45937.613360995369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45937.613360995369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45937.613360995369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45937.613360995369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45937.613360995369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45937.613360995369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45937.613360995369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45937.613360995369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45937.613360995369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45937.613360995369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45937.613360995369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45937.613360995369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45937.613360995369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45937.613360995369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45937.613360995369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45937.613360995369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45937.613360995369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45937.613360995369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45937.613360995369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45937.613360995369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45937.613360995369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45937.613360995369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45937.613360995369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45937.613360995369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45937.613360995369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45937.613360995369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45937.613360995369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45937.613360995369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45937.613360995369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45937.613360995369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45937.613360995369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45937.613360995369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45937.613360995369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45937.613360995369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45937.613360995369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45937.613360995369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45937.613360995369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45937.613360995369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45937.613360995369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45937.613360995369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45937.613360995369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45937.613360995369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45937.613360995369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45937.613360995369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45937.613360995369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45937.613360995369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45937.613360995369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45937.613360995369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45937.613360995369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45937.613360995369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45937.613360995369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45937.613360995369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45937.613360995369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45937.613360995369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45937.613360995369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45937.613360995369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45937.613360995369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45937.613360995369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45937.613360995369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45937.613360995369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45937.613360995369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45937.613360995369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45937.613360995369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45937.613360995369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45937.613360995369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45937.613360995369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45937.613360995369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45937.613360995369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45937.613360995369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45937.613360995369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45937.613360995369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45937.613360995369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45937.613360995369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45937.613360995369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45937.613360995369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45937.613360995369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45937.613360995369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45937.613360995369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45937.613360995369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45937.613360995369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45937.613360995369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45937.613360995369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45937.613360995369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45937.613360995369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45937.613360995369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45937.613360995369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45937.613360995369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45937.613360995369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45937.613360995369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45937.613360995369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45937.613360995369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45937.613360995369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45937.613360995369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45937.613360995369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45937.613360995369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45937.613360995369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45937.613360995369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45937.613360995369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45937.613360995369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45937.613360995369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45937.613360995369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45937.613360995369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45937.613360995369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45937.613360995369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45937.613360995369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45937.613360995369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45937.613360995369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45937.613360995369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45937.613360995369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45937.613360995369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45937.613360995369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45937.613360995369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45937.613360995369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45937.613360995369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45937.613360995369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45937.613360995369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45937.613360995369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45937.613360995369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45937.613360995369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45937.613360995369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45937.613360995369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45937.613360995369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45937.613360995369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45937.613360995369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45937.613360995369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45937.613360995369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45937.613360995369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45937.613360995369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45937.613360995369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45937.613360995369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45937.613360995369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45937.613360995369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45937.613360995369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45937.613360995369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45937.613360995369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45937.613360995369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45937.613360995369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45937.613360995369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45937.613360995369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45937.613360995369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45937.613360995369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45937.613360995369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45937.613360995369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45937.613360995369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45937.613360995369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45937.613360995369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45937.613360995369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45937.613360995369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45937.613360995369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45937.613360995369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45937.613360995369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45937.613360995369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45937.613360995369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45937.613360995369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45937.613360995369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45937.613360995369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45937.613360995369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45937.613360995369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45937.613360995369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45937.613360995369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45937.613360995369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45937.613360995369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45937.613360995369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45937.613360995369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45937.613360995369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45937.613360995369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45937.613360995369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45937.613360995369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45937.613360995369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45937.613360995369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45937.613360995369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45937.613360995369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45937.613360995369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45937.613360995369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45937.613360995369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45937.613360995369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45937.613360995369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45937.613360995369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45937.613360995369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45937.613360995369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45937.613360995369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45937.613360995369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45937.613360995369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45937.613360995369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45937.613360995369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45937.613360995369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45937.613360995369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45937.613360995369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45937.613360995369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45937.613360995369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45937.613360995369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45937.613360995369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45937.613360995369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45937.613360995369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45937.613360995369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45937.613360995369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45937.613360995369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45937.613360995369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45937.613360995369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45937.613360995369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45937.613360995369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45937.613360995369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45937.613360995369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45937.613360995369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45937.613360995369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45937.613360995369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45937.613360995369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45937.613360995369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45937.613360995369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45937.613360995369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45937.613360995369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45937.613360995369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45937.613360995369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45937.613360995369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45937.613360995369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45937.613360995369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45937.613360995369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45937.613360995369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45937.613360995369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45937.613360995369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45937.613360995369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45937.613360995369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45937.613360995369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45937.613360995369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45937.613360995369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45937.613360995369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45937.613360995369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45937.613360995369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45937.613360995369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45937.613360995369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45937.613360995369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45937.613360995369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45937.613360995369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45937.613360995369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45937.613360995369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45937.613360995369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45937.613360995369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45937.613360995369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45937.613360995369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45937.613360995369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45937.613360995369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45937.613360995369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45937.613360995369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45937.613360995369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45937.613360995369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45937.613360995369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45937.613360995369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45937.613360995369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45937.613360995369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45937.613360995369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45937.613360995369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45937.613360995369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45937.613360995369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45937.613360995369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45937.613360995369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45937.613360995369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45937.613360995369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45937.613360995369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45937.613360995369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45937.613360995369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45937.613360995369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45937.613360995369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45937.613360995369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45937.613360995369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45937.613360995369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45937.613360995369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45937.613360995369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45937.613360995369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45937.613360995369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45937.613360995369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45937.613360995369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45937.613360995369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45937.613360995369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45937.613360995369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45937.613360995369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45937.613360995369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45937.613360995369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45937.613360995369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45937.613360995369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45937.613360995369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45937.613360995369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45937.613360995369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45937.613360995369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45937.613360995369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45937.613360995369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45937.613360995369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45937.613360995369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45937.613360995369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45937.613360995369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45937.613360995369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45937.613360995369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45937.613360995369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45937.613360995369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45937.613360995369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45937.613360995369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45937.613360995369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45937.613360995369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45937.613360995369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45937.613360995369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45937.613360995369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45937.613360995369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45937.613360995369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45937.613360995369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45937.613360995369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45937.613360995369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45937.613360995369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45937.613360995369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45937.613360995369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45937.613360995369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45937.613360995369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45937.613360995369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45937.613360995369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45937.613360995369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45937.613360995369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45937.613360995369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45937.613360995369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45937.613360995369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45937.613360995369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45937.613360995369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45937.613360995369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45937.613360995369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45937.613360995369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45937.613360995369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45937.613360995369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45937.613360995369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45937.613360995369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45937.613360995369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45937.613360995369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45937.613360995369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45937.613360995369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45937.613360995369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45937.613360995369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45937.613360995369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45937.613360995369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45937.613360995369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45937.613360995369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45937.613360995369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45937.613360995369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45937.613360995369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45937.613360995369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45937.613360995369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45937.613360995369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45937.613360995369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45937.613360995369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45937.613360995369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45937.613360995369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45937.613360995369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45937.613360995369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45937.613360995369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45937.613360995369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45937.613360995369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45937.613360995369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45937.613360995369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45937.613360995369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45937.613360995369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45937.613360995369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45937.613360995369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45937.613360995369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45937.613360995369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45937.613360995369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45937.613360995369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45937.613360995369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45937.613360995369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45937.613360995369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45937.613360995369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45937.613360995369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45937.613360995369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45937.613360995369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45937.613360995369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45937.613360995369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45937.613360995369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45937.613360995369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45937.613360995369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45937.613360995369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45937.613360995369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45937.613360995369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45937.613360995369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45937.613360995369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45937.613360995369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45937.613360995369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45937.613360995369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45937.613360995369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45937.613360995369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45937.613360995369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45937.613360995369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45937.613360995369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45937.613360995369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45937.613360995369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45937.613360995369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45937.613360995369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45937.613360995369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45937.613360995369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45937.613360995369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45937.613360995369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45937.613360995369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45937.613360995369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45937.613360995369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45937.613360995369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45937.613360995369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45937.613360995369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45937.613360995369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45937.613360995369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45937.613360995369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45937.613360995369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45937.613360995369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45937.613360995369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45937.613360995369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45937.613360995369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45937.613360995369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45937.613360995369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45937.613360995369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45937.613360995369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45937.613360995369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45937.613360995369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45937.613360995369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45937.613360995369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45937.613360995369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45937.613360995369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45937.613360995369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45937.613360995369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45937.613360995369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45937.613360995369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45937.613360995369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45937.613360995369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45937.613360995369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45937.613360995369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45937.613360995369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45937.613360995369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45937.613360995369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45937.613360995369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45937.613360995369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45937.613360995369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45937.613360995369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45937.613360995369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45937.613360995369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45937.613360995369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45937.613360995369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45937.613360995369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45937.613360995369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45937.613360995369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45937.613360995369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45937.613360995369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45937.613360995369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45937.613360995369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45937.613360995369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45937.613360995369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45937.613360995369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45937.613360995369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45937.613360995369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45937.613360995369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45937.613360995369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45937.613360995369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45937.613360995369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45937.613360995369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45937.613360995369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45937.613360995369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45937.613360995369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45937.613360995369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45937.613360995369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45937.613360995369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45937.613360995369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45937.613360995369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45937.613360995369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45937.613360995369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45937.613360995369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45937.613360995369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45937.613360995369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45937.613360995369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45937.613360995369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45937.613360995369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45937.613360995369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45937.613360995369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45937.613360995369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45937.613360995369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45937.613360995369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45937.613360995369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45937.613360995369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45937.613360995369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45937.613360995369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45937.613360995369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45937.613360995369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45937.613360995369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45937.613360995369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45937.613360995369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45937.613360995369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45937.613360995369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45937.613360995369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45937.613360995369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45937.613360995369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45937.613360995369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45937.613360995369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45937.613360995369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45937.613360995369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45937.613360995369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45937.613360995369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45937.613360995369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45937.613360995369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45937.613360995369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45937.613360995369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45937.613360995369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45937.613360995369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45937.613360995369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45937.613360995369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45937.613360995369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45937.613360995369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45937.613360995369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45937.613360995369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45937.613360995369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45937.613360995369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45937.613360995369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45937.613360995369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45937.613360995369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45937.613360995369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45937.613360995369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45937.613360995369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45937.613360995369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45937.613360995369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45937.613360995369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45937.613360995369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45937.613360995369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45937.613360995369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45937.613360995369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45937.613360995369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45937.613360995369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45937.613360995369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45937.613360995369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45937.613360995369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45937.613360995369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45937.613360995369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45937.613360995369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45937.613360995369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45937.613360995369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45937.613360995369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45937.613360995369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45937.613360995369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45937.613360995369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45937.613360995369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45937.613360995369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45937.613360995369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45937.613360995369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45937.613360995369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45937.613360995369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45937.613360995369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45937.613360995369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45937.613360995369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45937.613360995369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45937.613360995369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45937.613360995369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45937.613360995369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45937.613360995369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45937.613360995369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45937.613360995369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45937.613360995369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45937.613360995369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45937.613360995369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45937.613360995369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45937.613360995369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45937.613360995369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45937.613360995369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45937.613360995369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45937.613360995369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45937.613360995369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45937.613360995369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45937.613360995369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45937.613360995369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45937.613360995369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45937.613360995369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45937.613360995369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45937.613360995369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45937.613360995369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45937.613360995369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45937.613360995369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45937.613360995369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45937.613360995369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45937.613360995369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45937.613360995369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45937.613360995369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45937.613360995369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45937.613360995369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45937.613360995369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45937.613360995369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45937.613360995369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45937.613360995369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45937.613360995369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45937.613360995369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45937.613360995369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45937.613360995369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45937.613360995369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45937.613360995369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45937.613360995369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45937.613360995369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45937.613360995369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45937.613360995369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45937.613360995369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45937.613360995369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45937.613360995369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45937.613360995369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45937.613360995369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45937.613360995369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45937.613360995369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45937.613360995369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45937.613360995369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45937.613360995369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45937.613360995369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45937.613360995369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45937.613360995369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45937.613360995369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45937.613360995369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45937.613360995369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45937.613360995369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45937.613360995369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45937.613360995369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45937.613360995369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45937.613360995369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45937.613360995369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45937.613360995369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45937.613360995369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45937.613360995369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45937.613360995369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45937.613360995369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45937.613360995369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45937.613360995369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45937.613360995369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45937.613360995369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45937.613360995369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45937.613360995369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45937.613360995369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45937.613360995369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45937.613360995369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45937.613360995369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45937.613360995369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45937.613360995369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45937.613360995369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45937.613360995369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45937.613360995369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45937.613360995369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45937.613360995369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45937.613360995369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45937.613360995369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45937.613360995369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45937.613360995369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45937.613360995369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45937.613360995369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45937.613360995369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45937.613360995369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45937.613360995369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45937.613360995369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45937.613360995369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45937.613360995369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45937.613360995369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45937.613360995369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45937.613360995369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45937.613360995369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45937.613360995369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45937.613360995369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45937.613360995369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45937.613360995369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45937.613360995369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45937.613360995369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45937.613360995369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45937.613360995369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45937.613360995369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45937.613360995369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45937.613360995369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45937.613360995369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45937.613360995369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45937.613360995369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45937.613360995369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45937.613360995369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45937.613360995369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45937.613360995369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45937.613360995369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45937.613360995369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45937.613360995369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45937.613360995369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45937.613360995369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45937.613360995369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45937.613360995369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45937.613360995369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45937.613360995369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45937.613360995369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45937.613360995369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45937.613360995369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45937.613360995369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45937.613360995369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45937.613360995369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45937.613360995369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45937.613360995369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45937.613360995369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45937.613360995369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45937.613360995369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45937.613360995369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45937.613360995369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45937.613360995369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45937.613360995369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45937.613360995369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45937.613360995369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45937.613360995369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45937.613360995369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45937.613360995369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45937.613360995369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45937.613360995369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45937.613360995369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45937.613360995369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45937.613360995369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45937.613360995369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45937.613360995369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45937.613360995369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45937.613360995369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45937.613360995369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45937.613360995369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45937.613360995369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45937.613360995369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45937.613360995369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45937.613360995369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45937.613360995369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45937.613360995369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45937.613360995369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45937.613360995369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45937.613360995369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45937.613360995369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45937.613360995369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45937.613360995369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45937.613360995369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45937.613360995369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45937.613360995369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45937.613360995369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45937.613360995369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45937.613360995369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45937.613360995369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45937.613360995369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45937.613360995369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45937.613360995369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45937.613360995369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45937.613360995369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45937.613360995369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45937.613360995369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45937.613360995369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45937.613360995369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45937.613360995369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45937.613360995369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45937.613360995369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45937.613360995369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45937.613360995369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45937.613360995369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45937.613360995369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45937.613360995369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45937.613360995369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45937.613360995369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45937.613360995369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45937.613360995369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45937.613360995369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45937.613360995369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45937.613360995369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45937.613360995369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45937.613360995369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45937.613360995369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45937.613360995369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45937.613360995369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45937.613360995369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45937.613360995369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45937.613360995369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45937.613360995369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45937.613360995369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45937.613360995369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45937.613360995369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45937.613360995369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45937.613360995369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45937.613360995369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45937.613360995369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45937.613360995369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45937.613360995369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45937.613360995369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45937.613360995369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45937.613360995369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45937.613360995369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45937.613360995369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45937.613360995369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45937.613360995369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45937.613360995369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45937.613360995369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45937.613360995369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45937.613360995369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45937.613360995369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45937.613360995369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45937.613360995369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45937.613360995369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45937.613360995369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45937.613360995369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45937.613360995369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45937.613360995369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45937.613360995369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45937.613360995369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45937.613360995369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45937.613360995369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45937.613360995369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45937.613360995369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45937.613360995369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45937.613360995369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45937.613360995369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45937.613360995369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45937.613360995369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45937.613360995369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45937.613360995369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45937.613360995369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45937.613360995369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45937.613360995369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45937.613360995369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45937.613360995369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45937.613360995369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45937.613360995369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45937.613360995369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45937.613360995369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45937.613360995369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45937.613360995369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45937.613360995369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45937.613360995369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45937.613360995369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45937.613360995369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45937.613360995369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45937.613360995369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45937.613360995369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45937.613360995369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45937.613360995369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45937.613360995369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45937.613360995369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45937.613360995369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45937.613360995369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45937.613360995369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45937.613360995369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45937.613360995369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45937.613360995369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45937.613360995369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45937.613360995369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45937.613360995369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45937.613360995369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45937.613360995369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45937.613360995369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45937.613360995369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45937.613360995369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45937.613360995369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45937.613360995369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45937.613360995369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45937.613360995369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45937.613360995369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45937.613360995369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45937.613360995369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45937.613360995369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45937.613360995369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45937.613360995369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45937.613360995369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45937.613360995369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45937.613360995369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45937.613360995369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45937.613360995369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45937.613360995369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45937.613360995369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45937.613360995369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45937.613360995369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45937.613360995369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45937.613360995369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45937.613360995369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45937.613360995369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45937.613360995369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45937.613360995369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45937.613360995369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45937.613360995369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45937.613360995369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45937.613360995369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45937.613360995369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45937.613360995369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45937.613360995369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45937.613360995369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45937.613360995369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45937.613360995369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45937.613360995369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45937.613360995369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45937.613360995369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45937.613360995369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45937.613360995369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45937.613360995369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45937.613360995369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45937.613360995369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45937.613360995369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45937.613360995369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45937.613360995369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45937.613360995369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45937.613360995369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45937.613360995369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45937.613360995369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45937.613360995369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45937.613360995369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45937.613360995369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45937.613360995369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45937.613360995369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45937.613360995369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45937.613360995369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45937.613360995369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45937.613360995369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45937.613360995369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45937.613360995369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45937.613360995369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45937.613360995369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45937.613360995369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45937.613360995369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45937.613360995369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45937.613360995369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45937.613360995369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45937.613360995369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45937.613360995369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45937.613360995369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45937.613360995369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45937.613360995369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45937.613360995369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45937.613360995369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45937.613360995369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45937.613360995369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45937.613360995369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45937.613360995369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45937.613360995369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45937.613360995369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45937.613360995369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45937.613360995369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45937.613360995369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45937.613360995369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45937.613360995369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45937.613360995369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45937.613360995369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45937.613360995369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45937.613360995369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45937.613360995369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45937.613360995369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45937.613360995369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45937.613360995369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45937.613360995369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45937.613360995369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45937.613360995369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45937.613360995369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45937.613360995369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45937.613360995369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45937.613360995369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45937.613360995369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45937.613360995369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45937.613360995369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45937.613360995369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45937.613360995369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45937.613360995369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45937.613360995369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45937.613360995369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45937.613360995369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45937.613360995369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45937.613360995369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45937.613360995369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45937.613360995369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45937.613360995369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45937.613360995369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45937.613360995369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45937.613360995369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45937.613360995369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45937.613360995369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45937.613360995369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45937.613360995369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45937.613360995369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45937.613360995369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45937.613360995369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45937.613360995369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45937.613360995369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45937.613360995369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45937.613360995369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45937.613360995369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45937.613360995369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45937.613360995369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45937.613360995369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45937.613360995369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45937.613360995369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45937.613360995369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45937.613360995369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45937.613360995369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45937.613360995369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45937.613360995369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45937.613360995369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45937.613360995369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45937.613360995369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45937.613360995369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45937.613360995369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45937.613360995369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45937.613360995369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45937.613360995369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45937.613360995369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45937.613360995369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45937.613360995369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45937.613360995369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45937.613360995369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45937.613360995369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45937.613360995369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45937.613360995369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45937.613360995369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45937.613360995369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45937.613360995369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45937.613360995369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45937.613360995369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45937.613360995369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45937.613360995369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45937.613360995369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45937.613360995369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45937.613360995369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45937.613360995369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45937.613360995369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45937.613360995369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45937.613360995369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45937.613360995369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45937.613360995369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45937.613360995369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45937.613360995369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45937.613360995369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45937.613360995369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45937.613360995369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45937.613360995369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45937.613360995369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45937.613360995369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45937.613360995369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45937.613360995369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45937.613360995369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45937.613360995369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45937.613360995369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45937.613360995369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45937.613360995369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45937.613360995369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45937.613360995369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45937.613360995369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45937.613360995369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45937.613360995369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45937.613360995369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45937.613360995369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45937.613360995369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45937.613360995369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45937.613360995369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234.13264340277237</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0.84889340277732117</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0.1162545138868154</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45937.613360995369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45937.613360995369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45937.613360995369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45937.613360995369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45937.613360995369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45937.613360995369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45937.613360995369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45937.613360995369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45937.613360995369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45937.613360995369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45937.613360995369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45937.613360995369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45937.613360995369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45937.613360995369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45937.613360995369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45937.613360995369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45937.613360995369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45937.613360995369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45937.613360995369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45937.613360995369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45937.613360995369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45937.613360995369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45937.613360995369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45937.613360995369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45937.613360995369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45937.613360995369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45937.613360995369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45937.613360995369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45937.613360995369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45937.613360995369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45937.613360995369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45937.613360995369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45937.613360995369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45937.613360995369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45937.613360995369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45937.613360995369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45937.613360995369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45937.613360995369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45937.613360995369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45937.613360995369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45937.613360995369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45937.613360995369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45937.613360995369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45937.613360995369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45937.613360995369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45937.613360995369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45937.613360995369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45937.613360995369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45937.613360995369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45937.613360995369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45937.613360995369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45937.613360995369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45937.613360995369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45937.613360995369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45937.613360995369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45937.613360995369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45937.613360995369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45937.613360995369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45937.613360995369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45937.613360995369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45937.613360995369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45937.613360995369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45937.613360995369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45937.613360995369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45937.613360995369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45937.613360995369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45937.613360995369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45937.613360995369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45937.613360995369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45937.613360995369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45937.613360995369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45937.613360995369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45937.613360995369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45937.613360995369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45937.613360995369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45937.613360995369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45937.613360995369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45937.613360995369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45937.613360995369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45937.613360995369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45937.613360995369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45937.613360995369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45937.613360995369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45937.613360995369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45937.613360995369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45937.613360995369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45937.613360995369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45937.613360995369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45937.613360995369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45937.613360995369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45937.613360995369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45937.613360995369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45937.613360995369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45937.613360995369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45937.613360995369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45937.613360995369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45937.613360995369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45937.613360995369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45937.613360995369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45937.613360995369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45937.613360995369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45937.613360995369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45937.613360995369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45937.613360995369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45937.613360995369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45937.613360995369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45937.613360995369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45937.613360995369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45937.613360995369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45937.613360995369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45937.613360995369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45937.613360995369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45937.613360995369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45937.613360995369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45937.613360995369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45937.613360995369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45937.613360995369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45937.613360995369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45937.613360995369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45937.613360995369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45937.613360995369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45937.613360995369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45937.613360995369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45937.613360995369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45937.613360995369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45937.613360995369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45937.613360995369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45937.613360995369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45937.613360995369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45937.613360995369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45937.613360995369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45937.613360995369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45937.613360995369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45937.613360995369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45937.613360995369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45937.613360995369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45937.613360995369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45937.613360995369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45937.613360995369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45937.613360995369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45937.613360995369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45937.613360995369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45937.613360995369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45937.613360995369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45937.613360995369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45937.613360995369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45937.613360995369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45937.613360995369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45937.613360995369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45937.613360995369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45937.613360995369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45937.613360995369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45937.613360995369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45937.613360995369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45937.613360995369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45937.613360995369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45937.613360995369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45937.613360995369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45937.613360995369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45937.613360995369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45937.613360995369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45937.613360995369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45937.613360995369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45937.613360995369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45937.613360995369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45937.613360995369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45937.613360995369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45937.613360995369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45937.613360995369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45937.613360995369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45937.613360995369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45937.613360995369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45937.613360995369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45937.613360995369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45937.613360995369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45937.613360995369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45937.613360995369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45937.613360995369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45937.613360995369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45937.613360995369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45937.613360995369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45937.613360995369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45937.613360995369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45937.613360995369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45937.613360995369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45937.613360995369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45937.613360995369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45937.613360995369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45937.613360995369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45937.613360995369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45937.613360995369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45937.613360995369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45937.613360995369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45937.613360995369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45937.613360995369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45937.613360995369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45937.613360995369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45937.613360995369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45937.613360995369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45937.613360995369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45937.613360995369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45937.613360995369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45937.613360995369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45937.613360995369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45937.613360995369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45937.613360995369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45937.613360995369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45937.613360995369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45937.613360995369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45937.613360995369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45937.613360995369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45937.613360995369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45937.613360995369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45937.613360995369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45937.613360995369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45937.613360995369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45937.613360995369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45937.613360995369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45937.613360995369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45937.613360995369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45937.613360995369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45937.613360995369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45937.613360995369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45937.613360995369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45937.613360995369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45937.613360995369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45937.613360995369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45937.613360995369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45937.613360995369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45937.613360995369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45937.613360995369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45937.613360995369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45937.613360995369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45937.613360995369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45937.613360995369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45937.613360995369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45937.613360995369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45937.613360995369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45937.613360995369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45937.613360995369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45937.613360995369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45937.613360995369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45937.613360995369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45937.613360995369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45937.613360995369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45937.613360995369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45937.613360995369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45937.613360995369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45937.613360995369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45937.613360995369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45937.613360995369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45937.613360995369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45937.613360995369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45937.613360995369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45937.613360995369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45937.613360995369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45937.613360995369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45937.613360995369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45937.613360995369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45937.613360995369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45937.613360995369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45937.613360995369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45937.613360995369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45937.613360995369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45937.613360995369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45937.613360995369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45937.613360995369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45937.613360995369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45937.613360995369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45937.613360995369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45937.613360995369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45937.613360995369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45937.613360995369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45937.613360995369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45937.613360995369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45937.613360995369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45937.613360995369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45937.613360995369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45937.613360995369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45937.613360995369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45937.613360995369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45937.613360995369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45937.613360995369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45937.613360995369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45937.613360995369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45937.613360995369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45937.613360995369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45937.613360995369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45937.613360995369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45937.613360995369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45937.613360995369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45937.613360995369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45937.613360995369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45937.613360995369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45937.613360995369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45937.613360995369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45937.613360995369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45937.613360995369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45937.613360995369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45937.613360995369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45937.613360995369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45937.613360995369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45937.613360995369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45937.613360995369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45937.613360995369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45937.613360995369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45937.613360995369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45937.613360995369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45937.613360995369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45937.613360995369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45937.613360995369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45937.613360995369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45937.613360995369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45937.613360995369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45937.613360995369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45937.613360995369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45937.613360995369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45937.613360995369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45937.613360995369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45937.613360995369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45937.613360995369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45937.613360995369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45937.613360995369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45937.613360995369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45937.613360995369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45937.613360995369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45937.613360995369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45937.613360995369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45937.613360995369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45937.613360995369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45937.613360995369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45937.613360995369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45937.613360995369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45937.613360995369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45937.613360995369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45937.613360995369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45937.613360995369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45937.613360995369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45937.613360995369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45937.613360995369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45937.613360995369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45937.613360995369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45937.613360995369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45937.613360995369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45937.613360995369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45937.613360995369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45937.613360995369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45937.613360995369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45937.613360995369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45937.613360995369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45937.613360995369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45937.613360995369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45937.613360995369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45937.613360995369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45937.613360995369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45937.613360995369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45937.613360995369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45937.613360995369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45937.613360995369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45937.613360995369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45937.613360995369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45937.613360995369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45937.613360995369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45937.613360995369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45937.613360995369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45937.613360995369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45937.613360995369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45937.613360995369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45937.613360995369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45937.613360995369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45937.613360995369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45937.613360995369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45937.613360995369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45937.613360995369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45937.613360995369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45937.613360995369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45937.613360995369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45937.613360995369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45937.613360995369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45937.613360995369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45937.613360995369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45937.613360995369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45937.613360995369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45937.613360995369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45937.613360995369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45937.613360995369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45937.613360995369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45937.613360995369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45937.613360995369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45937.613360995369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45937.613360995369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45937.613360995369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45937.613360995369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45937.613360995369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45937.613360995369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45937.613360995369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45937.613360995369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45937.613360995369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45937.613360995369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45937.613360995369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45937.613360995369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45937.613360995369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45937.613360995369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45937.613360995369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45937.613360995369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45937.613360995369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45937.613360995369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45937.613360995369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45937.613360995369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45937.613360995369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45937.613360995369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45937.613360995369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45937.613360995369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45937.613360995369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45937.613360995369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45937.613360995369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45937.613360995369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45937.613360995369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45937.613360995369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45937.613360995369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45937.613360995369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45937.613360995369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45937.613360995369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45937.613360995369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45937.613360995369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45937.613360995369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45937.613360995369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45937.613360995369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45937.613360995369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45937.613360995369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45937.613360995369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45937.613360995369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45937.613360995369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45937.613360995369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45937.613360995369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45937.613360995369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45937.613360995369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45937.613360995369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45937.613360995369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45937.613360995369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45937.613360995369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45937.613360995369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45937.613360995369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45937.613360995369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45937.613360995369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45937.613360995369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45937.613360995369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45937.613360995369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45937.613360995369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45937.613360995369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45937.613360995369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45937.613360995369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45937.613360995369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45937.613360995369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45937.613360995369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45937.613360995369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45937.613360995369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45937.613360995369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45937.613360995369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45937.613360995369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45937.613360995369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45937.613360995369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45937.613360995369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45937.613360995369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45937.613360995369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45937.613360995369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45937.613360995369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45937.613360995369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45937.613360995369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45937.613360995369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45937.613360995369</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45937.613360995369</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45937.613360995369</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45.781300810180255</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11.42448368055193</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5.9668865738785826E-2</v>
      </c>
      <c r="H5" s="38">
        <v>45937.54760416667</v>
      </c>
      <c r="I5" s="37" t="str">
        <f>IFERROR(VLOOKUP(D5,DB!A:F,6,0),"")</f>
        <v>SCECO</v>
      </c>
      <c r="J5" s="37" t="str">
        <f>IFERROR(VLOOKUP(D5,DB!A:G,7,0),"")</f>
        <v>Good</v>
      </c>
      <c r="K5" s="37" t="s">
        <v>39063</v>
      </c>
      <c r="L5" s="37" t="str">
        <f>IFERROR(VLOOKUP(D5,DB!A:I,9,0),"")</f>
        <v>Latis</v>
      </c>
      <c r="M5" s="128"/>
    </row>
    <row r="6" spans="1:13" ht="15">
      <c r="A6" s="37" t="s">
        <v>39064</v>
      </c>
      <c r="B6" s="37" t="str">
        <f>IFERROR(VLOOKUP(D6,DB!A:K,11,0),"")</f>
        <v>R5</v>
      </c>
      <c r="C6" s="37">
        <v>1</v>
      </c>
      <c r="D6" s="37" t="s">
        <v>35348</v>
      </c>
      <c r="E6" s="37" t="s">
        <v>38964</v>
      </c>
      <c r="F6" s="38">
        <v>45937.548715277779</v>
      </c>
      <c r="G6" s="39">
        <f ca="1">IFERROR(NOW()-F6,"-")</f>
        <v>6.4645717589883134E-2</v>
      </c>
      <c r="H6" s="38">
        <v>45937.521643518521</v>
      </c>
      <c r="I6" s="37" t="str">
        <f>IFERROR(VLOOKUP(D6,DB!A:F,6,0),"")</f>
        <v>Generator-SG</v>
      </c>
      <c r="J6" s="37" t="str">
        <f>IFERROR(VLOOKUP(D6,DB!A:G,7,0),"")</f>
        <v>Vandalized</v>
      </c>
      <c r="K6" s="37" t="s">
        <v>39065</v>
      </c>
      <c r="L6" s="37" t="str">
        <f>IFERROR(VLOOKUP(D6,DB!A:I,9,0),"")</f>
        <v>Latis</v>
      </c>
      <c r="M6" s="128"/>
    </row>
    <row r="7" spans="1:13" ht="15">
      <c r="A7" s="37"/>
      <c r="B7" s="37" t="str">
        <f>IFERROR(VLOOKUP(D7,DB!A:K,11,0),"")</f>
        <v/>
      </c>
      <c r="C7" s="37"/>
      <c r="D7" s="37"/>
      <c r="E7" s="37"/>
      <c r="F7" s="38"/>
      <c r="G7" s="39">
        <f ca="1">IFERROR(NOW()-F7,"-")</f>
        <v>45937.613360995369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45937.613360995369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45937.613360995369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45937.613360995369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45937.613360995369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45937.613360995369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45937.613360995369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45937.613360995369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45937.613360995369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45937.613360995369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45937.613360995369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45937.613360995369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45937.613360995369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45937.613360995369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45937.613360995369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45937.613360995369</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45937.613360995369</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45937.613360995369</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45937.613360995369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45937.613360995369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45937.613360995369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45937.613360995369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45937.613360995369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45937.613360995369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45937.613360995369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45937.613360995369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45937.613360995369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45937.613360995369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45937.613360995369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45937.613360995369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45937.613360995369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45937.613360995369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45937.613360995369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45937.613360995369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45937.613360995369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45937.613360995369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45937.613360995369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45937.613360995369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45937.613360995369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45937.613360995369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45937.613360995369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45937.613360995369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45937.613360995369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45937.613360995369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45937.613360995369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45937.613360995369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45937.613360995369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45937.613360995369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45937.613360995369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45937.613360995369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45937.613360995369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45937.613360995369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45937.613360995369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45937.613360995369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45937.613360995369</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45937.613360995369</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45937.613360995369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45937.613360995369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45937.613360995369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45937.613360995369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45937.613360995369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45937.613360995369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45937.613360995369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45937.613360995369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45937.613360995369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45937.613360995369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45937.613360995369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45937.613360995369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45937.613360995369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45937.613360995369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45937.613360995369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45937.613360995369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45937.613360995369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45937.613360995369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45937.613360995369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45937.613360995369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45937.613360995369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45937.613360995369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45937.613360995369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45937.613360995369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45937.613360995369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45937.613360995369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45937.613360995369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45937.613360995369</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45937.613360995369</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45937.613360995369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45937.613360995369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45937.613360995369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45937.613360995369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45937.613360995369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45937.613360995369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45937.613360995369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45937.613360995369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45937.613360995369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45937.613360995369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45937.613360995369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45937.613360995369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45937.613360995369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45937.613360995369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45937.613360995369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45937.613360995369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45937.613360995369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45937.613360995369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45937.613360995369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45937.613360995369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45937.613360995369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45937.613360995369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45937.613360995369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45937.613360995369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45937.613360995369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45937.613360995369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45937.613360995369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45937.613360995369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45937.613360995369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45937.613360995369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45937.613360995369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45937.613360995369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45937.613360995369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45937.613360995369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45937.613360995369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45937.613360995369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45937.613360995369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45937.613360995369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45937.613360995369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45937.613360995369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45937.613360995369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45937.613360995369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45937.613360995369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45937.613360995369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45937.613360995369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45937.613360995369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45937.613360995369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45937.613360995369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45937.613360995369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45937.613360995369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45937.613360995369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45937.613360995369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45937.613360995369</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45937.613360995369</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10.840513773146085</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45937.613360995369</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3.7323887731472496</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2.6711156249948544</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2</v>
      </c>
      <c r="D6" s="112" t="s">
        <v>32847</v>
      </c>
      <c r="E6" s="115" t="s">
        <v>38964</v>
      </c>
      <c r="F6" s="116">
        <v>45937.498900462961</v>
      </c>
      <c r="G6" s="81">
        <f ca="1">IFERROR(NOW()-F6,"-")</f>
        <v>0.11446053240797482</v>
      </c>
      <c r="H6" s="116">
        <v>45937.477210648147</v>
      </c>
      <c r="I6" s="112" t="str">
        <f>IFERROR(VLOOKUP(D6,DB!A:F,6,0),"")</f>
        <v>SCECO</v>
      </c>
      <c r="J6" s="112" t="str">
        <f>IFERROR(VLOOKUP(D6,DB!A:G,7,0),"")</f>
        <v>Dead</v>
      </c>
      <c r="K6" s="117" t="s">
        <v>39073</v>
      </c>
      <c r="L6" s="118" t="str">
        <f>IFERROR(VLOOKUP(D6,DB!A:I,9,0),"")</f>
        <v>Latis</v>
      </c>
    </row>
    <row r="7" spans="1:16383" ht="31.5" customHeight="1">
      <c r="A7" s="113" t="s">
        <v>39074</v>
      </c>
      <c r="B7" s="112" t="str">
        <f>IFERROR(VLOOKUP(D7,DB!A:K,11,0),"")</f>
        <v>R6</v>
      </c>
      <c r="C7" s="114">
        <v>1</v>
      </c>
      <c r="D7" s="112" t="s">
        <v>33501</v>
      </c>
      <c r="E7" s="115" t="s">
        <v>38964</v>
      </c>
      <c r="F7" s="116"/>
      <c r="G7" s="81">
        <f ca="1">IFERROR(NOW()-F7,"-")</f>
        <v>45937.613360995369</v>
      </c>
      <c r="H7" s="116">
        <v>45937.567673611113</v>
      </c>
      <c r="I7" s="112" t="str">
        <f>IFERROR(VLOOKUP(D7,DB!A:F,6,0),"")</f>
        <v>SCECO</v>
      </c>
      <c r="J7" s="112" t="str">
        <f>IFERROR(VLOOKUP(D7,DB!A:G,7,0),"")</f>
        <v>Vandalized</v>
      </c>
      <c r="K7" s="117" t="s">
        <v>39075</v>
      </c>
      <c r="L7" s="118" t="str">
        <f>IFERROR(VLOOKUP(D7,DB!A:I,9,0),"")</f>
        <v>Latis</v>
      </c>
    </row>
    <row r="8" spans="1:16383" ht="31.5" customHeight="1">
      <c r="A8" s="113" t="s">
        <v>39076</v>
      </c>
      <c r="B8" s="112" t="str">
        <f>IFERROR(VLOOKUP(D8,DB!A:K,11,0),"")</f>
        <v>R6</v>
      </c>
      <c r="C8" s="114">
        <v>1</v>
      </c>
      <c r="D8" s="112" t="s">
        <v>36917</v>
      </c>
      <c r="E8" s="115" t="s">
        <v>39077</v>
      </c>
      <c r="F8" s="116"/>
      <c r="G8" s="81">
        <f ca="1">IFERROR(NOW()-F8,"-")</f>
        <v>45937.613360995369</v>
      </c>
      <c r="H8" s="116">
        <v>45937.57236111111</v>
      </c>
      <c r="I8" s="112" t="str">
        <f>IFERROR(VLOOKUP(D8,DB!A:F,6,0),"")</f>
        <v>SCECO</v>
      </c>
      <c r="J8" s="112" t="str">
        <f>IFERROR(VLOOKUP(D8,DB!A:G,7,0),"")</f>
        <v>Vandalized</v>
      </c>
      <c r="K8" s="117" t="s">
        <v>39078</v>
      </c>
      <c r="L8" s="118" t="str">
        <f>IFERROR(VLOOKUP(D8,DB!A:I,9,0),"")</f>
        <v>Latis</v>
      </c>
    </row>
    <row r="9" spans="1:16383" ht="31.5" customHeight="1">
      <c r="A9" s="113" t="s">
        <v>39076</v>
      </c>
      <c r="B9" s="112" t="str">
        <f>IFERROR(VLOOKUP(D9,DB!A:K,11,0),"")</f>
        <v>R6</v>
      </c>
      <c r="C9" s="114">
        <v>1</v>
      </c>
      <c r="D9" s="112" t="s">
        <v>39079</v>
      </c>
      <c r="E9" s="115" t="s">
        <v>39077</v>
      </c>
      <c r="F9" s="116"/>
      <c r="G9" s="81">
        <f ca="1">IFERROR(NOW()-F9,"-")</f>
        <v>45937.613360995369</v>
      </c>
      <c r="H9" s="116">
        <v>45937.57236111111</v>
      </c>
      <c r="I9" s="112" t="str">
        <f>IFERROR(VLOOKUP(D9,DB!A:F,6,0),"")</f>
        <v>SCECO</v>
      </c>
      <c r="J9" s="112" t="str">
        <f>IFERROR(VLOOKUP(D9,DB!A:G,7,0),"")</f>
        <v>Dead</v>
      </c>
      <c r="K9" s="117" t="s">
        <v>39078</v>
      </c>
      <c r="L9" s="118" t="str">
        <f>IFERROR(VLOOKUP(D9,DB!A:I,9,0),"")</f>
        <v>Latis</v>
      </c>
    </row>
    <row r="10" spans="1:16383" ht="31.5" customHeight="1">
      <c r="A10" s="113" t="s">
        <v>39076</v>
      </c>
      <c r="B10" s="112" t="str">
        <f>IFERROR(VLOOKUP(D10,DB!A:K,11,0),"")</f>
        <v>R6</v>
      </c>
      <c r="C10" s="114">
        <v>1</v>
      </c>
      <c r="D10" s="112" t="s">
        <v>37368</v>
      </c>
      <c r="E10" s="115" t="s">
        <v>39077</v>
      </c>
      <c r="F10" s="116"/>
      <c r="G10" s="81">
        <f ca="1">IFERROR(NOW()-F10,"-")</f>
        <v>45937.613360995369</v>
      </c>
      <c r="H10" s="116">
        <v>45937.57236111111</v>
      </c>
      <c r="I10" s="112" t="str">
        <f>IFERROR(VLOOKUP(D10,DB!A:F,6,0),"")</f>
        <v>SCECO</v>
      </c>
      <c r="J10" s="112" t="str">
        <f>IFERROR(VLOOKUP(D10,DB!A:G,7,0),"")</f>
        <v>Vandalized</v>
      </c>
      <c r="K10" s="117" t="s">
        <v>39078</v>
      </c>
      <c r="L10" s="118" t="str">
        <f>IFERROR(VLOOKUP(D10,DB!A:I,9,0),"")</f>
        <v>Latis</v>
      </c>
    </row>
    <row r="11" spans="1:16383" ht="31.5" customHeight="1">
      <c r="A11" s="113" t="s">
        <v>39076</v>
      </c>
      <c r="B11" s="112" t="str">
        <f>IFERROR(VLOOKUP(D11,DB!A:K,11,0),"")</f>
        <v>R6</v>
      </c>
      <c r="C11" s="114">
        <v>1</v>
      </c>
      <c r="D11" s="112" t="s">
        <v>39080</v>
      </c>
      <c r="E11" s="115" t="s">
        <v>39077</v>
      </c>
      <c r="F11" s="116"/>
      <c r="G11" s="81">
        <f ca="1">IFERROR(NOW()-F11,"-")</f>
        <v>45937.613360995369</v>
      </c>
      <c r="H11" s="116">
        <v>45937.57236111111</v>
      </c>
      <c r="I11" s="112" t="str">
        <f>IFERROR(VLOOKUP(D11,DB!A:F,6,0),"")</f>
        <v>SCECO</v>
      </c>
      <c r="J11" s="112" t="str">
        <f>IFERROR(VLOOKUP(D11,DB!A:G,7,0),"")</f>
        <v>Dead</v>
      </c>
      <c r="K11" s="117" t="s">
        <v>39078</v>
      </c>
      <c r="L11" s="118" t="str">
        <f>IFERROR(VLOOKUP(D11,DB!A:I,9,0),"")</f>
        <v>Latis</v>
      </c>
    </row>
    <row r="12" spans="1:16383" ht="31.5" customHeight="1">
      <c r="A12" s="113" t="s">
        <v>39076</v>
      </c>
      <c r="B12" s="112" t="str">
        <f>IFERROR(VLOOKUP(D12,DB!A:K,11,0),"")</f>
        <v>R6</v>
      </c>
      <c r="C12" s="114">
        <v>2</v>
      </c>
      <c r="D12" s="112" t="s">
        <v>39081</v>
      </c>
      <c r="E12" s="115" t="s">
        <v>39077</v>
      </c>
      <c r="F12" s="116"/>
      <c r="G12" s="81">
        <f ca="1">IFERROR(NOW()-F12,"-")</f>
        <v>45937.613360995369</v>
      </c>
      <c r="H12" s="116">
        <v>45937.57236111111</v>
      </c>
      <c r="I12" s="112" t="str">
        <f>IFERROR(VLOOKUP(D12,DB!A:F,6,0),"")</f>
        <v>SCECO</v>
      </c>
      <c r="J12" s="112" t="str">
        <f>IFERROR(VLOOKUP(D12,DB!A:G,7,0),"")</f>
        <v>Dead</v>
      </c>
      <c r="K12" s="117" t="s">
        <v>39078</v>
      </c>
      <c r="L12" s="118" t="str">
        <f>IFERROR(VLOOKUP(D12,DB!A:I,9,0),"")</f>
        <v>Latis</v>
      </c>
    </row>
    <row r="13" spans="1:16383" ht="31.5" customHeight="1">
      <c r="A13" s="113" t="s">
        <v>39076</v>
      </c>
      <c r="B13" s="112" t="str">
        <f>IFERROR(VLOOKUP(D13,DB!A:K,11,0),"")</f>
        <v>R6</v>
      </c>
      <c r="C13" s="114">
        <v>1</v>
      </c>
      <c r="D13" s="112" t="s">
        <v>39082</v>
      </c>
      <c r="E13" s="115" t="s">
        <v>39077</v>
      </c>
      <c r="F13" s="116"/>
      <c r="G13" s="81">
        <f ca="1">IFERROR(NOW()-F13,"-")</f>
        <v>45937.613360995369</v>
      </c>
      <c r="H13" s="116">
        <v>45937.57236111111</v>
      </c>
      <c r="I13" s="112" t="str">
        <f>IFERROR(VLOOKUP(D13,DB!A:F,6,0),"")</f>
        <v>SCECO</v>
      </c>
      <c r="J13" s="112" t="str">
        <f>IFERROR(VLOOKUP(D13,DB!A:G,7,0),"")</f>
        <v>Vandalized</v>
      </c>
      <c r="K13" s="117" t="s">
        <v>39083</v>
      </c>
      <c r="L13" s="118" t="str">
        <f>IFERROR(VLOOKUP(D13,DB!A:I,9,0),"")</f>
        <v>Latis</v>
      </c>
    </row>
    <row r="14" spans="1:16383" ht="31.5" customHeight="1">
      <c r="A14" s="113"/>
      <c r="B14" s="112" t="str">
        <f>IFERROR(VLOOKUP(D14,DB!A:K,11,0),"")</f>
        <v/>
      </c>
      <c r="C14" s="114"/>
      <c r="D14" s="112"/>
      <c r="E14" s="115"/>
      <c r="F14" s="116"/>
      <c r="G14" s="81">
        <f ca="1">IFERROR(NOW()-F14,"-")</f>
        <v>45937.613360995369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45937.613360995369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45937.613360995369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45937.613360995369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45937.613360995369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45937.613360995369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45937.613360995369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45937.613360995369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45937.613360995369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45937.613360995369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45937.613360995369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45937.613360995369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45937.613360995369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45937.613360995369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45937.613360995369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45937.613360995369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45937.613360995369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45937.613360995369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45937.613360995369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45937.613360995369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45937.613360995369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45937.613360995369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45937.613360995369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45937.613360995369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45937.613360995369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45937.613360995369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45937.613360995369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45937.613360995369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45937.613360995369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45937.613360995369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45937.613360995369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45937.613360995369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45937.613360995369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45937.613360995369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45937.613360995369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45937.613360995369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45937.613360995369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45937.613360995369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45937.613360995369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45937.613360995369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45937.613360995369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45937.613360995369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45937.613360995369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45937.613360995369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45937.613360995369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45937.613360995369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45937.613360995369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45937.613360995369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45937.613360995369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45937.613360995369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45937.613360995369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45937.613360995369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45937.613360995369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45937.613360995369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45937.613360995369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45937.613360995369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45937.613360995369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45937.613360995369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45937.613360995369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45937.613360995369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45937.613360995369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45937.613360995369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45937.613360995369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45937.613360995369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45937.613360995369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45937.613360995369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45937.613360995369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45937.613360995369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45937.613360995369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45937.613360995369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45937.613360995369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45937.613360995369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45937.613360995369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45937.613360995369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45937.613360995369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45937.613360995369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45937.613360995369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45937.613360995369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45937.613360995369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45937.613360995369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45937.613360995369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45937.613360995369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45937.613360995369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45937.613360995369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45937.613360995369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45937.613360995369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45937.613360995369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45937.613360995369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45937.613360995369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45937.613360995369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45937.613360995369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45937.613360995369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45937.613360995369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45937.613360995369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45937.613360995369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45937.613360995369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45937.613360995369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45937.613360995369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45937.613360995369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45937.613360995369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45937.613360995369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45937.613360995369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45937.613360995369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45937.613360995369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45937.613360995369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45937.613360995369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45937.613360995369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45937.613360995369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45937.613360995369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45937.613360995369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45937.613360995369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45937.613360995369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45937.613360995369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45937.613360995369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45937.613360995369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45937.613360995369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45937.613360995369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45937.613360995369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45937.613360995369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45937.613360995369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45937.613360995369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45937.613360995369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45937.613360995369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45937.613360995369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45937.613360995369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45937.613360995369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45937.613360995369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45937.613360995369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45937.613360995369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45937.613360995369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45937.613360995369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45937.613360995369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45937.613360995369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45937.613360995369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45937.613360995369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45937.613360995369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45937.613360995369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45937.613360995369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45937.613360995369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45937.613360995369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45937.613360995369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45937.613360995369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45937.613360995369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45937.613360995369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45937.613360995369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45937.613360995369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45937.613360995369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45937.613360995369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45937.613360995369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45937.613360995369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45937.613360995369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45937.613360995369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45937.613360995369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45937.613360995369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45937.613360995369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45937.613360995369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45937.613360995369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45937.613360995369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45937.613360995369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45937.613360995369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45937.613360995369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45937.613360995369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45937.613360995369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45937.613360995369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45937.613360995369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45937.613360995369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45937.613360995369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45937.613360995369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45937.613360995369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45937.613360995369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45937.613360995369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45937.613360995369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45937.613360995369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45937.613360995369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45937.613360995369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45937.613360995369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45937.613360995369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45937.613360995369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45937.613360995369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45937.613360995369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45937.613360995369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45937.613360995369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45937.613360995369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45937.613360995369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45937.613360995369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45937.613360995369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45937.613360995369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45937.613360995369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45937.613360995369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45937.613360995369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45937.613360995369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45937.613360995369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45937.613360995369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45937.613360995369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45937.613360995369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45937.613360995369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45937.613360995369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45937.613360995369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45937.613360995369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45937.613360995369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45937.613360995369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45937.613360995369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45937.613360995369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45937.613360995369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45937.613360995369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45937.613360995369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45937.613360995369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45937.613360995369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45937.613360995369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45937.613360995369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45937.613360995369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45937.613360995369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45937.613360995369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45937.613360995369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45937.613360995369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45937.613360995369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45937.613360995369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45937.613360995369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45937.613360995369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45937.613360995369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45937.613360995369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45937.613360995369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45937.613360995369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45937.613360995369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45937.613360995369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45937.613360995369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45937.613360995369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45937.613360995369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45937.613360995369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45937.613360995369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45937.613360995369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45937.613360995369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45937.613360995369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45937.613360995369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45937.613360995369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45937.613360995369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45937.613360995369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45937.613360995369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45937.613360995369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45937.613360995369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45937.613360995369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45937.613360995369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45937.613360995369</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