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57" documentId="13_ncr:1_{F6CB121F-512D-4AA6-A0C1-0FB36C537598}" xr6:coauthVersionLast="47" xr6:coauthVersionMax="47" xr10:uidLastSave="{10CD8AA6-F1A6-4BAD-B08E-611B7E584101}"/>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 i="5" l="1"/>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J4" i="5"/>
  <c r="J5" i="5"/>
  <c r="I4" i="5"/>
  <c r="I5" i="5"/>
  <c r="B4" i="5"/>
  <c r="B5"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<sst xmlns="http://schemas.openxmlformats.org/spreadsheetml/2006/main" count="178582" uniqueCount="39077">
  <si>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</si>
  <si>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</si>
  <si>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</si>
  <si>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</si>
  <si>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</si>
  <si>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</si>
  <si>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</si>
  <si>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</si>
  <si>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</si>
  <si>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</si>
  <si>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</si>
  <si>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</si>
  <si>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</si>
  <si>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</si>
  <si>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</si>
  <si>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</si>
  <si>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</si>
  <si>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</si>
  <si>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</si>
  <si>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</si>
  <si>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</si>
  <si>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</si>
  <si>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</si>
  <si>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</si>
  <si>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</si>
  <si>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</si>
  <si>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</si>
  <si>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</si>
  <si>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</si>
  <si>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</si>
  <si>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</si>
  <si>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</si>
  <si>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</si>
  <si>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</si>
  <si>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</si>
  <si>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</si>
  <si>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</si>
  <si>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</si>
  <si>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</si>
  <si>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</si>
  <si>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</si>
  <si>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</si>
  <si>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</si>
  <si>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</si>
  <si>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</si>
  <si>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</si>
  <si>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</si>
  <si>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</si>
  <si>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</si>
  <si>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</si>
  <si>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</si>
  <si>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</si>
  <si>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</si>
  <si>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</si>
  <si>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</si>
  <si>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</si>
  <si>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</si>
  <si>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</si>
  <si>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</si>
  <si>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</si>
  <si>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</si>
  <si>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</si>
  <si>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</si>
  <si>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</si>
  <si>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</si>
  <si>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</si>
  <si>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</si>
  <si>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</si>
  <si>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</si>
  <si>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</si>
  <si>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</si>
  <si>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</si>
  <si>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</si>
  <si>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</si>
  <si>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</si>
  <si>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</si>
  <si>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</si>
  <si>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</si>
  <si>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</si>
  <si>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</si>
  <si>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</si>
  <si>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</si>
  <si>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</si>
  <si>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</si>
  <si>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</si>
  <si>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</si>
  <si>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</si>
  <si>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</si>
  <si>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</si>
  <si>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</si>
  <si>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</si>
  <si>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</si>
  <si>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</si>
  <si>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</si>
  <si>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</si>
  <si>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</si>
  <si>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</si>
  <si>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</si>
  <si>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</si>
  <si>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</si>
  <si>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</si>
  <si>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</si>
  <si>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</si>
  <si>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</si>
  <si>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</si>
  <si>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</si>
  <si>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</si>
  <si>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</si>
  <si>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</si>
  <si>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</si>
  <si>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</si>
  <si>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</si>
  <si>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</si>
  <si>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</si>
  <si>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</si>
  <si>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</si>
  <si>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</si>
  <si>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</si>
  <si>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</si>
  <si>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</si>
  <si>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</si>
  <si>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</si>
  <si>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</si>
  <si>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</si>
  <si>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</si>
  <si>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</si>
  <si>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</si>
  <si>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</si>
  <si>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</si>
  <si>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</si>
  <si>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</si>
  <si>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</si>
  <si>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</si>
  <si>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</si>
  <si>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</si>
  <si>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</si>
  <si>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</si>
  <si>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</si>
  <si>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</si>
  <si>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</si>
  <si>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</si>
  <si>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</si>
  <si>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</si>
  <si>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</si>
  <si>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</si>
  <si>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</si>
  <si>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</si>
  <si>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</si>
  <si>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</si>
  <si>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</si>
  <si>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</si>
  <si>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</si>
  <si>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</si>
  <si>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</si>
  <si>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</si>
  <si>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</si>
  <si>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</si>
  <si>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</si>
  <si>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</si>
  <si>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</si>
  <si>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</si>
  <si>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</si>
  <si>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</si>
  <si>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</si>
  <si>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</si>
  <si>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</si>
  <si>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</si>
  <si>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</si>
  <si>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</si>
  <si>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</si>
  <si>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</si>
  <si>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</si>
  <si>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</si>
  <si>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</si>
  <si>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</si>
  <si>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</si>
  <si>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</si>
  <si>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</si>
  <si>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</si>
  <si>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</si>
  <si>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</si>
  <si>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</si>
  <si>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</si>
  <si>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</si>
  <si>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</si>
  <si>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</si>
  <si>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</si>
  <si>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</si>
  <si>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</si>
  <si>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</si>
  <si>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</si>
  <si>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</si>
  <si>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</si>
  <si>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</si>
  <si>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</si>
  <si>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</si>
  <si>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</si>
  <si>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</si>
  <si>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</si>
  <si>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</si>
  <si>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</si>
  <si>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</si>
  <si>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</si>
  <si>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</si>
  <si>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</si>
  <si>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</si>
  <si>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</si>
  <si>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</si>
  <si>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</si>
  <si>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</si>
  <si>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</si>
  <si>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</si>
  <si>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</si>
  <si>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</si>
  <si>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</si>
  <si>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</si>
  <si>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</si>
  <si>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</si>
  <si>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</si>
  <si>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</si>
  <si>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</si>
  <si>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</si>
  <si>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</si>
  <si>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</si>
  <si>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</si>
  <si>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</si>
  <si>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</si>
  <si>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</si>
  <si>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</si>
  <si>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</si>
  <si>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</si>
  <si>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</si>
  <si>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</si>
  <si>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</si>
  <si>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</si>
  <si>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</si>
  <si>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</si>
  <si>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</si>
  <si>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</si>
  <si>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</si>
  <si>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</si>
  <si>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</si>
  <si>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</si>
  <si>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</si>
  <si>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</si>
  <si>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</si>
  <si>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</si>
  <si>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</si>
  <si>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</si>
  <si>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</si>
  <si>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</si>
  <si>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</si>
  <si>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</si>
  <si>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</si>
  <si>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</si>
  <si>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</si>
  <si>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</si>
  <si>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</si>
  <si>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</si>
  <si>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</si>
  <si>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</si>
  <si>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</si>
  <si>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</si>
  <si>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</si>
  <si>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</si>
  <si>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</si>
  <si>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</si>
  <si>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</si>
  <si>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</si>
  <si>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</si>
  <si>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</si>
  <si>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</si>
  <si>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</si>
  <si>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</si>
  <si>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</si>
  <si>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</si>
  <si>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</si>
  <si>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</si>
  <si>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</si>
  <si>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</si>
  <si>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</si>
  <si>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</si>
  <si>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</si>
  <si>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</si>
  <si>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</si>
  <si>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</si>
  <si>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</si>
  <si>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</si>
  <si>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</si>
  <si>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</si>
  <si>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</si>
  <si>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</si>
  <si>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</si>
  <si>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</si>
  <si>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</si>
  <si>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</si>
  <si>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</si>
  <si>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</si>
  <si>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</si>
  <si>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</si>
  <si>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</si>
  <si>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</si>
  <si>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</si>
  <si>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</si>
  <si>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</si>
  <si>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</si>
  <si>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</si>
  <si>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</si>
  <si>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</si>
  <si>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</si>
  <si>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</si>
  <si>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</si>
  <si>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</si>
  <si>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</si>
  <si>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</si>
  <si>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</si>
  <si>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</si>
  <si>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</si>
  <si>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</si>
  <si>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</si>
  <si>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</si>
  <si>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</si>
  <si>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</si>
  <si>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</si>
  <si>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</si>
  <si>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</si>
  <si>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</si>
  <si>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</si>
  <si>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</si>
  <si>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</si>
  <si>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</si>
  <si>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</si>
  <si>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</si>
  <si>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</si>
  <si>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</si>
  <si>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</si>
  <si>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</si>
  <si>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</si>
  <si>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</si>
  <si>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</si>
  <si>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</si>
  <si>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</si>
  <si>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</si>
  <si>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</si>
  <si>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</si>
  <si>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</si>
  <si>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</si>
  <si>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</si>
  <si>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</si>
  <si>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</si>
  <si>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</si>
  <si>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</si>
  <si>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</si>
  <si>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</si>
  <si>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</si>
  <si>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</si>
  <si>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</si>
  <si>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</si>
  <si>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</si>
  <si>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</si>
  <si>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</si>
  <si>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</si>
  <si>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</si>
  <si>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</si>
  <si>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</si>
  <si>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</si>
  <si>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</si>
  <si>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</si>
  <si>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</si>
  <si>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</si>
  <si>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</si>
  <si>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</si>
  <si>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</si>
  <si>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</si>
  <si>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</si>
  <si>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</si>
  <si>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</si>
  <si>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</si>
  <si>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</si>
  <si>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</si>
  <si>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</si>
  <si>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</si>
  <si>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</si>
  <si>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</si>
  <si>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</si>
  <si>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</si>
  <si>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</si>
  <si>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</si>
  <si>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</si>
  <si>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</si>
  <si>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</si>
  <si>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</si>
  <si>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</si>
  <si>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</si>
  <si>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</si>
  <si>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</si>
  <si>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</si>
  <si>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</si>
  <si>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</si>
  <si>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</si>
  <si>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</si>
  <si>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</si>
  <si>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</si>
  <si>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</si>
  <si>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</si>
  <si>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</si>
  <si>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</si>
  <si>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</si>
  <si>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</si>
  <si>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</si>
  <si>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</si>
  <si>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</si>
  <si>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</si>
  <si>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</si>
  <si>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</si>
  <si>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</si>
  <si>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</si>
  <si>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</si>
  <si>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</si>
  <si>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</si>
  <si>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</si>
  <si>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</si>
  <si>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</si>
  <si>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</si>
  <si>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</si>
  <si>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</si>
  <si>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</si>
  <si>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</si>
  <si>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</si>
  <si>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</si>
  <si>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</si>
  <si>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</si>
  <si>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</si>
  <si>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</si>
  <si>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</si>
  <si>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</si>
  <si>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</si>
  <si>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</si>
  <si>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</si>
  <si>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</si>
  <si>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</si>
  <si>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</si>
  <si>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</si>
  <si>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</si>
  <si>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</si>
  <si>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</si>
  <si>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</si>
  <si>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</si>
  <si>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</si>
  <si>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</si>
  <si>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</si>
  <si>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</si>
  <si>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</si>
  <si>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</si>
  <si>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</si>
  <si>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</si>
  <si>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</si>
  <si>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</si>
  <si>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</si>
  <si>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</si>
  <si>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</si>
  <si>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</si>
  <si>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</si>
  <si>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</si>
  <si>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</si>
  <si>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</si>
  <si>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</si>
  <si>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</si>
  <si>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</si>
  <si>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</si>
  <si>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</si>
  <si>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</si>
  <si>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</si>
  <si>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</si>
  <si>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</si>
  <si>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</si>
  <si>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</si>
  <si>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</si>
  <si>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</si>
  <si>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</si>
  <si>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</si>
  <si>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</si>
  <si>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</si>
  <si>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</si>
  <si>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</si>
  <si>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</si>
  <si>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</si>
  <si>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</si>
  <si>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</si>
  <si>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</si>
  <si>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</si>
  <si>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</si>
  <si>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</si>
  <si>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</si>
  <si>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</si>
  <si>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</si>
  <si>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</si>
  <si>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</si>
  <si>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</si>
  <si>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</si>
  <si>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</si>
  <si>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</si>
  <si>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</si>
  <si>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</si>
  <si>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</si>
  <si>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</si>
  <si>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</si>
  <si>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</si>
  <si>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</si>
  <si>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</si>
  <si>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</si>
  <si>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</si>
  <si>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</si>
  <si>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</si>
  <si>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</si>
  <si>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</si>
  <si>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</si>
  <si>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</si>
  <si>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</si>
  <si>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</si>
  <si>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</si>
  <si>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</si>
  <si>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</si>
  <si>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</si>
  <si>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</si>
  <si>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</si>
  <si>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</si>
  <si>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</si>
  <si>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</si>
  <si>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</si>
  <si>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</si>
  <si>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</si>
  <si>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</si>
  <si>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</si>
  <si>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</si>
  <si>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</si>
  <si>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</si>
  <si>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</si>
  <si>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</si>
  <si>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</si>
  <si>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</si>
  <si>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</si>
  <si>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</si>
  <si>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</si>
  <si>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</si>
  <si>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</si>
  <si>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</si>
  <si>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</si>
  <si>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</si>
  <si>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</si>
  <si>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</si>
  <si>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</si>
  <si>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</si>
  <si>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</si>
  <si>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</si>
  <si>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</si>
  <si>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</si>
  <si>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</si>
  <si>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</si>
  <si>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</si>
  <si>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</si>
  <si>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</si>
  <si>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</si>
  <si>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</si>
  <si>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</si>
  <si>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</si>
  <si>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</si>
  <si>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</si>
  <si>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</si>
  <si>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</si>
  <si>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</si>
  <si>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</si>
  <si>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</si>
  <si>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</si>
  <si>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</si>
  <si>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</si>
  <si>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</si>
  <si>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</si>
  <si>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</si>
  <si>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</si>
  <si>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</si>
  <si>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</si>
  <si>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</si>
  <si>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</si>
  <si>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</si>
  <si>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</si>
  <si>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</si>
  <si>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</si>
  <si>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</si>
  <si>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</si>
  <si>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</si>
  <si>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</si>
  <si>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</si>
  <si>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</si>
  <si>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</si>
  <si>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</si>
  <si>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</si>
  <si>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</si>
  <si>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</si>
  <si>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</si>
  <si>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</si>
  <si>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</si>
  <si>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</si>
  <si>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</si>
  <si>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</si>
  <si>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</si>
  <si>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</si>
  <si>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</si>
  <si>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</si>
  <si>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</si>
  <si>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</si>
  <si>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</si>
  <si>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</si>
  <si>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</si>
  <si>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</si>
  <si>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</si>
  <si>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</si>
  <si>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</si>
  <si>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</si>
  <si>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</si>
  <si>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</si>
  <si>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</si>
  <si>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</si>
  <si>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</si>
  <si>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</si>
  <si>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</si>
  <si>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</si>
  <si>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</si>
  <si>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</si>
  <si>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</si>
  <si>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</si>
  <si>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</si>
  <si>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</si>
  <si>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</si>
  <si>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</si>
  <si>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</si>
  <si>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</si>
  <si>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</si>
  <si>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</si>
  <si>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</si>
  <si>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</si>
  <si>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</si>
  <si>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</si>
  <si>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</si>
  <si>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</si>
  <si>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</si>
  <si>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</si>
  <si>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</si>
  <si>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</si>
  <si>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</si>
  <si>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</si>
  <si>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</si>
  <si>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</si>
  <si>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</si>
  <si>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</si>
  <si>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</si>
  <si>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</si>
  <si>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</si>
  <si>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</si>
  <si>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</si>
  <si>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</si>
  <si>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</si>
  <si>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</si>
  <si>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</si>
  <si>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</si>
  <si>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</si>
  <si>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</si>
  <si>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</si>
  <si>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</si>
  <si>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</si>
  <si>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</si>
  <si>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</si>
  <si>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</si>
  <si>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</si>
  <si>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</si>
  <si>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</si>
  <si>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</si>
  <si>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</si>
  <si>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</si>
  <si>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</si>
  <si>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</si>
  <si>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</si>
  <si>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</si>
  <si>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</si>
  <si>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</si>
  <si>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</si>
  <si>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</si>
  <si>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</si>
  <si>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</si>
  <si>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</si>
  <si>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</si>
  <si>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</si>
  <si>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</si>
  <si>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</si>
  <si>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</si>
  <si>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</si>
  <si>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</si>
  <si>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</si>
  <si>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</si>
  <si>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</si>
  <si>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</si>
  <si>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</si>
  <si>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</si>
  <si>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</si>
  <si>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</si>
  <si>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</si>
  <si>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</si>
  <si>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</si>
  <si>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</si>
  <si>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</si>
  <si>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</si>
  <si>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</si>
  <si>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</si>
  <si>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</si>
  <si>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</si>
  <si>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</si>
  <si>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</si>
  <si>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</si>
  <si>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</si>
  <si>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</si>
  <si>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</si>
  <si>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</si>
  <si>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</si>
  <si>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</si>
  <si>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</si>
  <si>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</si>
  <si>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</si>
  <si>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</si>
  <si>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</si>
  <si>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</si>
  <si>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</si>
  <si>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</si>
  <si>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</si>
  <si>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</si>
  <si>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</si>
  <si>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</si>
  <si>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</si>
  <si>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</si>
  <si>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</si>
  <si>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</si>
  <si>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</si>
  <si>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</si>
  <si>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</si>
  <si>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</si>
  <si>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</si>
  <si>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</si>
  <si>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</si>
  <si>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</si>
  <si>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</si>
  <si>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</si>
  <si>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</si>
  <si>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</si>
  <si>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</si>
  <si>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</si>
  <si>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</si>
  <si>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</si>
  <si>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</si>
  <si>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</si>
  <si>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</si>
  <si>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</si>
  <si>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</si>
  <si>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</si>
  <si>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</si>
  <si>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</si>
  <si>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</si>
  <si>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</si>
  <si>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</si>
  <si>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</si>
  <si>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</si>
  <si>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</si>
  <si>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</si>
  <si>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</si>
  <si>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</si>
  <si>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</si>
  <si>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</si>
  <si>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</si>
  <si>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</si>
  <si>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</si>
  <si>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</si>
  <si>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</si>
  <si>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</si>
  <si>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</si>
  <si>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</si>
  <si>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</si>
  <si>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</si>
  <si>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</si>
  <si>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</si>
  <si>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</si>
  <si>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</si>
  <si>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</si>
  <si>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</si>
  <si>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</si>
  <si>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</si>
  <si>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</si>
  <si>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</si>
  <si>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</si>
  <si>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</si>
  <si>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</si>
  <si>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</si>
  <si>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</si>
  <si>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</si>
  <si>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</si>
  <si>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</si>
  <si>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</si>
  <si>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</si>
  <si>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</si>
  <si>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</si>
  <si>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</si>
  <si>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</si>
  <si>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</si>
  <si>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</si>
  <si>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</si>
  <si>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</si>
  <si>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</si>
  <si>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</si>
  <si>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</si>
  <si>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</si>
  <si>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</si>
  <si>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</si>
  <si>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</si>
  <si>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</si>
  <si>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</si>
  <si>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</si>
  <si>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</si>
  <si>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</si>
  <si>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</si>
  <si>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</si>
  <si>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</si>
  <si>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</si>
  <si>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</si>
  <si>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</si>
  <si>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</si>
  <si>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</si>
  <si>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</si>
  <si>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</si>
  <si>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</si>
  <si>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</si>
  <si>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</si>
  <si>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</si>
  <si>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</si>
  <si>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</si>
  <si>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</si>
  <si>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</si>
  <si>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</si>
  <si>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</si>
  <si>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</si>
  <si>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</si>
  <si>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</si>
  <si>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</si>
  <si>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</si>
  <si>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</si>
  <si>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</si>
  <si>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</si>
  <si>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</si>
  <si>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</si>
  <si>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</si>
  <si>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</si>
  <si>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</si>
  <si>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</si>
  <si>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</si>
  <si>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</si>
  <si>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</si>
  <si>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</si>
  <si>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</si>
  <si>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</si>
  <si>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</si>
  <si>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</si>
  <si>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</si>
  <si>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</si>
  <si>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</si>
  <si>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</si>
  <si>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</si>
  <si>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</si>
  <si>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</si>
  <si>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</si>
  <si>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</si>
  <si>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</si>
  <si>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</si>
  <si>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</si>
  <si>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</si>
  <si>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</si>
  <si>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</si>
  <si>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</si>
  <si>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</si>
  <si>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</si>
  <si>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</si>
  <si>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</si>
  <si>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</si>
  <si>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</si>
  <si>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</si>
  <si>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</si>
  <si>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</si>
  <si>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</si>
  <si>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</si>
  <si>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</si>
  <si>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</si>
  <si>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</si>
  <si>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</si>
  <si>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</si>
  <si>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</si>
  <si>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</si>
  <si>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</si>
  <si>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</si>
  <si>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</si>
  <si>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</si>
  <si>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</si>
  <si>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</si>
  <si>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</si>
  <si>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</si>
  <si>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</si>
  <si>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</si>
  <si>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</si>
  <si>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</si>
  <si>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</si>
  <si>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</si>
  <si>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</si>
  <si>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</si>
  <si>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</si>
  <si>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</si>
  <si>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</si>
  <si>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</si>
  <si>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</si>
  <si>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</si>
  <si>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</si>
  <si>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</si>
  <si>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</si>
  <si>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</si>
  <si>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</si>
  <si>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</si>
  <si>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</si>
  <si>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</si>
  <si>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</si>
  <si>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</si>
  <si>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</si>
  <si>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</si>
  <si>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</si>
  <si>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</si>
  <si>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</si>
  <si>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</si>
  <si>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</si>
  <si>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</si>
  <si>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</si>
  <si>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</si>
  <si>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</si>
  <si>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</si>
  <si>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</si>
  <si>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</si>
  <si>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</si>
  <si>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</si>
  <si>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</si>
  <si>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</si>
  <si>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</si>
  <si>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</si>
  <si>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</si>
  <si>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</si>
  <si>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</si>
  <si>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</si>
  <si>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</si>
  <si>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</si>
  <si>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</si>
  <si>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</si>
  <si>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</si>
  <si>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</si>
  <si>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</si>
  <si>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</si>
  <si>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</si>
  <si>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</si>
  <si>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</si>
  <si>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</si>
  <si>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</si>
  <si>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</si>
  <si>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</si>
  <si>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</si>
  <si>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</si>
  <si>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</si>
  <si>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</si>
  <si>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</si>
  <si>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</si>
  <si>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</si>
  <si>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</si>
  <si>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</si>
  <si>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</si>
  <si>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</si>
  <si>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</si>
  <si>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</si>
  <si>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</si>
  <si>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</si>
  <si>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</si>
  <si>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</si>
  <si>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</si>
  <si>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</si>
  <si>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</si>
  <si>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</si>
  <si>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</si>
  <si>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</si>
  <si>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</si>
  <si>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</si>
  <si>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</si>
  <si>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</si>
  <si>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</si>
  <si>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</si>
  <si>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</si>
  <si>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</si>
  <si>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</si>
  <si>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</si>
  <si>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</si>
  <si>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</si>
  <si>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</si>
  <si>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</si>
  <si>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</si>
  <si>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</si>
  <si>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</si>
  <si>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</si>
  <si>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</si>
  <si>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</si>
  <si>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</si>
  <si>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</si>
  <si>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</si>
  <si>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</si>
  <si>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</si>
  <si>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</si>
  <si>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</si>
  <si>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</si>
  <si>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</si>
  <si>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</si>
  <si>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</si>
  <si>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</si>
  <si>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</si>
  <si>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</si>
  <si>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</si>
  <si>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</si>
  <si>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</si>
  <si>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</si>
  <si>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</si>
  <si>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</si>
  <si>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</si>
  <si>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</si>
  <si>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</si>
  <si>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</si>
  <si>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</si>
  <si>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</si>
  <si>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</si>
  <si>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</si>
  <si>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</si>
  <si>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</si>
  <si>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</si>
  <si>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</si>
  <si>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</si>
  <si>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</si>
  <si>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</si>
  <si>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</si>
  <si>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</si>
  <si>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</si>
  <si>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</si>
  <si>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</si>
  <si>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</si>
  <si>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</si>
  <si>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</si>
  <si>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</si>
  <si>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</si>
  <si>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</si>
  <si>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</si>
  <si>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</si>
  <si>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</si>
  <si>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</si>
  <si>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</si>
  <si>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</si>
  <si>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</si>
  <si>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</si>
  <si>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</si>
  <si>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</si>
  <si>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</si>
  <si>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</si>
  <si>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</si>
  <si>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</si>
  <si>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</si>
  <si>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</si>
  <si>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</si>
  <si>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</si>
  <si>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</si>
  <si>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</si>
  <si>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</si>
  <si>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</si>
  <si>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</si>
  <si>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</si>
  <si>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</si>
  <si>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</si>
  <si>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</si>
  <si>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</si>
  <si>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</si>
  <si>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</si>
  <si>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</si>
  <si>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</si>
  <si>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</si>
  <si>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</si>
  <si>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</si>
  <si>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</si>
  <si>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</si>
  <si>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</si>
  <si>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</si>
  <si>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</si>
  <si>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</si>
  <si>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</si>
  <si>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</si>
  <si>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</si>
  <si>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</si>
  <si>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</si>
  <si>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</si>
  <si>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</si>
  <si>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</si>
  <si>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</si>
  <si>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</si>
  <si>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</si>
  <si>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</si>
  <si>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</si>
  <si>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</si>
  <si>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</si>
  <si>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</si>
  <si>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</si>
  <si>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</si>
  <si>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</si>
  <si>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</si>
  <si>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</si>
  <si>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</si>
  <si>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</si>
  <si>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</si>
  <si>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</si>
  <si>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</si>
  <si>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</si>
  <si>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</si>
  <si>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</si>
  <si>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</si>
  <si>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</si>
  <si>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</si>
  <si>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</si>
  <si>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</si>
  <si>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</si>
  <si>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</si>
  <si>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</si>
  <si>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</si>
  <si>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</si>
  <si>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</si>
  <si>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</si>
  <si>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</si>
  <si>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</si>
  <si>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</si>
  <si>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</si>
  <si>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</si>
  <si>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</si>
  <si>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</si>
  <si>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</si>
  <si>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</si>
  <si>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</si>
  <si>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</si>
  <si>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</si>
  <si>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</si>
  <si>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</si>
  <si>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</si>
  <si>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</si>
  <si>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</si>
  <si>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</si>
  <si>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</si>
  <si>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</si>
  <si>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</si>
  <si>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</si>
  <si>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</si>
  <si>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</si>
  <si>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</si>
  <si>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</si>
  <si>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</si>
  <si>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</si>
  <si>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</si>
  <si>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</si>
  <si>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</si>
  <si>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</si>
  <si>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</si>
  <si>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</si>
  <si>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</si>
  <si>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</si>
  <si>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</si>
  <si>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</si>
  <si>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</si>
  <si>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</si>
  <si>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</si>
  <si>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</si>
  <si>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</si>
  <si>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</si>
  <si>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</si>
  <si>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</si>
  <si>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</si>
  <si>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</si>
  <si>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</si>
  <si>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</si>
  <si>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</si>
  <si>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</si>
  <si>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</si>
  <si>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</si>
  <si>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</si>
  <si>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</si>
  <si>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</si>
  <si>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</si>
  <si>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</si>
  <si>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</si>
  <si>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</si>
  <si>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</si>
  <si>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</si>
  <si>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</si>
  <si>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</si>
  <si>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</si>
  <si>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</si>
  <si>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</si>
  <si>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</si>
  <si>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</si>
  <si>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</si>
  <si>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</si>
  <si>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</si>
  <si>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</si>
  <si>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</si>
  <si>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</si>
  <si>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</si>
  <si>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</si>
  <si>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</si>
  <si>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</si>
  <si>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</si>
  <si>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</si>
  <si>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</si>
  <si>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</si>
  <si>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</si>
  <si>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</si>
  <si>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</si>
  <si>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</si>
  <si>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</si>
  <si>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</si>
  <si>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</si>
  <si>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</si>
  <si>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</si>
  <si>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</si>
  <si>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</si>
  <si>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</si>
  <si>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</si>
  <si>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</si>
  <si>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</si>
  <si>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</si>
  <si>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</si>
  <si>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</si>
  <si>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</si>
  <si>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</si>
  <si>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</si>
  <si>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</si>
  <si>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</si>
  <si>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</si>
  <si>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</si>
  <si>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</si>
  <si>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</si>
  <si>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</si>
  <si>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</si>
  <si>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</si>
  <si>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</si>
  <si>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</si>
  <si>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</si>
  <si>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</si>
  <si>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</si>
  <si>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</si>
  <si>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</si>
  <si>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</si>
  <si>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</si>
  <si>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</si>
  <si>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</si>
  <si>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</si>
  <si>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</si>
  <si>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</si>
  <si>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</si>
  <si>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</si>
  <si>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</si>
  <si>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</si>
  <si>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</si>
  <si>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</si>
  <si>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</si>
  <si>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</si>
  <si>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</si>
  <si>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</si>
  <si>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</si>
  <si>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</si>
  <si>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</si>
  <si>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</si>
  <si>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</si>
  <si>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</si>
  <si>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</si>
  <si>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</si>
  <si>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</si>
  <si>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</si>
  <si>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</si>
  <si>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</si>
  <si>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</si>
  <si>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</si>
  <si>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</si>
  <si>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</si>
  <si>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</si>
  <si>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</si>
  <si>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</si>
  <si>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</si>
  <si>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</si>
  <si>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</si>
  <si>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</si>
  <si>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</si>
  <si>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</si>
  <si>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</si>
  <si>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</si>
  <si>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</si>
  <si>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</si>
  <si>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</si>
  <si>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</si>
  <si>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</si>
  <si>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</si>
  <si>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</si>
  <si>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</si>
  <si>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</si>
  <si>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</si>
  <si>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</si>
  <si>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</si>
  <si>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</si>
  <si>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</si>
  <si>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</si>
  <si>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</si>
  <si>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</si>
  <si>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</si>
  <si>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</si>
  <si>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</si>
  <si>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</si>
  <si>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</si>
  <si>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</si>
  <si>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</si>
  <si>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</si>
  <si>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</si>
  <si>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</si>
  <si>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</si>
  <si>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</si>
  <si>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</si>
  <si>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</si>
  <si>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</si>
  <si>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</si>
  <si>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</si>
  <si>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</si>
  <si>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</si>
  <si>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</si>
  <si>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</si>
  <si>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</si>
  <si>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</si>
  <si>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</si>
  <si>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</si>
  <si>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</si>
  <si>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</si>
  <si>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</si>
  <si>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</si>
  <si>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</si>
  <si>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</si>
  <si>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</si>
  <si>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</si>
  <si>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</si>
  <si>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</si>
  <si>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</si>
  <si>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</si>
  <si>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</si>
  <si>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</si>
  <si>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</si>
  <si>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</si>
  <si>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</si>
  <si>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</si>
  <si>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</si>
  <si>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</si>
  <si>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</si>
  <si>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</si>
  <si>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</si>
  <si>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</si>
  <si>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</si>
  <si>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</si>
  <si>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</si>
  <si>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</si>
  <si>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</si>
  <si>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</si>
  <si>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</si>
  <si>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</si>
  <si>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</si>
  <si>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</si>
  <si>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</si>
  <si>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</si>
  <si>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</si>
  <si>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</si>
  <si>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</si>
  <si>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</si>
  <si>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</si>
  <si>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</si>
  <si>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</si>
  <si>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</si>
  <si>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</si>
  <si>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</si>
  <si>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</si>
  <si>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</si>
  <si>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</si>
  <si>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</si>
  <si>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</si>
  <si>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</si>
  <si>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</si>
  <si>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</si>
  <si>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</si>
  <si>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</si>
  <si>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</si>
  <si>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</si>
  <si>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</si>
  <si>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</si>
  <si>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</si>
  <si>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</si>
  <si>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</si>
  <si>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</si>
  <si>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</si>
  <si>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</si>
  <si>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</si>
  <si>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</si>
  <si>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</si>
  <si>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</si>
  <si>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</si>
  <si>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</si>
  <si>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</si>
  <si>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</si>
  <si>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</si>
  <si>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</si>
  <si>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</si>
  <si>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</si>
  <si>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</si>
  <si>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</si>
  <si>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</si>
  <si>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</si>
  <si>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</si>
  <si>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</si>
  <si>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</si>
  <si>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</si>
  <si>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</si>
  <si>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</si>
  <si>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</si>
  <si>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</si>
  <si>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</si>
  <si>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</si>
  <si>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</si>
  <si>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</si>
  <si>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</si>
  <si>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</si>
  <si>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</si>
  <si>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</si>
  <si>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</si>
  <si>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</si>
  <si>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</si>
  <si>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</si>
  <si>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</si>
  <si>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</si>
  <si>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</si>
  <si>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</si>
  <si>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</si>
  <si>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</si>
  <si>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</si>
  <si>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</si>
  <si>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</si>
  <si>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</si>
  <si>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</si>
  <si>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</si>
  <si>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</si>
  <si>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</si>
  <si>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</si>
  <si>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</si>
  <si>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</si>
  <si>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</si>
  <si>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</si>
  <si>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</si>
  <si>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</si>
  <si>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</si>
  <si>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</si>
  <si>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</si>
  <si>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</si>
  <si>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</si>
  <si>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</si>
  <si>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</si>
  <si>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</si>
  <si>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</si>
  <si>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</si>
  <si>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</si>
  <si>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</si>
  <si>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</si>
  <si>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</si>
  <si>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</si>
  <si>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</si>
  <si>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</si>
  <si>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</si>
  <si>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</si>
  <si>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</si>
  <si>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</si>
  <si>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</si>
  <si>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</si>
  <si>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</si>
  <si>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</si>
  <si>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</si>
  <si>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</si>
  <si>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</si>
  <si>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</si>
  <si>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</si>
  <si>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</si>
  <si>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</si>
  <si>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</si>
  <si>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</si>
  <si>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</si>
  <si>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</si>
  <si>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</si>
  <si>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</si>
  <si>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</si>
  <si>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</si>
  <si>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</si>
  <si>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</si>
  <si>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</si>
  <si>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</si>
  <si>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</si>
  <si>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</si>
  <si>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</si>
  <si>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</si>
  <si>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</si>
  <si>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</si>
  <si>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</si>
  <si>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</si>
  <si>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</si>
  <si>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</si>
  <si>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</si>
  <si>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</si>
  <si>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</si>
  <si>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</si>
  <si>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</si>
  <si>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</si>
  <si>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</si>
  <si>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</si>
  <si>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</si>
  <si>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</si>
  <si>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</si>
  <si>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</si>
  <si>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</si>
  <si>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</si>
  <si>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</si>
  <si>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</si>
  <si>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</si>
  <si>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</si>
  <si>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</si>
  <si>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</si>
  <si>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</si>
  <si>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</si>
  <si>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</si>
  <si>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</si>
  <si>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</si>
  <si>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</si>
  <si>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</si>
  <si>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</si>
  <si>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</si>
  <si>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</si>
  <si>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</si>
  <si>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</si>
  <si>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</si>
  <si>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</si>
  <si>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</si>
  <si>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</si>
  <si>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</si>
  <si>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</si>
  <si>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</si>
  <si>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</si>
  <si>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</si>
  <si>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</si>
  <si>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</si>
  <si>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</si>
  <si>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</si>
  <si>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</si>
  <si>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</si>
  <si>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</si>
  <si>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</si>
  <si>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</si>
  <si>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</si>
  <si>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</si>
  <si>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</si>
  <si>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</si>
  <si>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</si>
  <si>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</si>
  <si>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</si>
  <si>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</si>
  <si>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</si>
  <si>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</si>
  <si>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</si>
  <si>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</si>
  <si>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</si>
  <si>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</si>
  <si>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</si>
  <si>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</si>
  <si>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</si>
  <si>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</si>
  <si>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</si>
  <si>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</si>
  <si>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</si>
  <si>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</si>
  <si>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</si>
  <si>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</si>
  <si>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</si>
  <si>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</si>
  <si>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</si>
  <si>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</si>
  <si>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</si>
  <si>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</si>
  <si>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</si>
  <si>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</si>
  <si>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</si>
  <si>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</si>
  <si>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</si>
  <si>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</si>
  <si>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</si>
  <si>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</si>
  <si>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</si>
  <si>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</si>
  <si>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</si>
  <si>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</si>
  <si>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</si>
  <si>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</si>
  <si>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</si>
  <si>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</si>
  <si>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</si>
  <si>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</si>
  <si>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</si>
  <si>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</si>
  <si>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</si>
  <si>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</si>
  <si>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</si>
  <si>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</si>
  <si>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</si>
  <si>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</si>
  <si>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</si>
  <si>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</si>
  <si>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</si>
  <si>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</si>
  <si>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</si>
  <si>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</si>
  <si>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</si>
  <si>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</si>
  <si>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</si>
  <si>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</si>
  <si>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</si>
  <si>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</si>
  <si>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</si>
  <si>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</si>
  <si>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</si>
  <si>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</si>
  <si>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</si>
  <si>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</si>
  <si>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</si>
  <si>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</si>
  <si>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</si>
  <si>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</si>
  <si>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</si>
  <si>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</si>
  <si>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</si>
  <si>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</si>
  <si>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</si>
  <si>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</si>
  <si>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</si>
  <si>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</si>
  <si>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</si>
  <si>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</si>
  <si>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</si>
  <si>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</si>
  <si>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</si>
  <si>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</si>
  <si>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</si>
  <si>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</si>
  <si>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</si>
  <si>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</si>
  <si>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</si>
  <si>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</si>
  <si>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</si>
  <si>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</si>
  <si>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</si>
  <si>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</si>
  <si>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</si>
  <si>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</si>
  <si>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</si>
  <si>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</si>
  <si>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</si>
  <si>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</si>
  <si>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</si>
  <si>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</si>
  <si>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</si>
  <si>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</si>
  <si>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</si>
  <si>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</si>
  <si>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</si>
  <si>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</si>
  <si>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</si>
  <si>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</si>
  <si>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</si>
  <si>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</si>
  <si>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</si>
  <si>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</si>
  <si>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</si>
  <si>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</si>
  <si>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</si>
  <si>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</si>
  <si>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</si>
  <si>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</si>
  <si>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</si>
  <si>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</si>
  <si>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</si>
  <si>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</si>
  <si>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</si>
  <si>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</si>
  <si>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</si>
  <si>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</si>
  <si>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</si>
  <si>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</si>
  <si>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</si>
  <si>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</si>
  <si>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</si>
  <si>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</si>
  <si>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</si>
  <si>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</si>
  <si>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</si>
  <si>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</si>
  <si>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</si>
  <si>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</si>
  <si>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</si>
  <si>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</si>
  <si>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</si>
  <si>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</si>
  <si>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</si>
  <si>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</si>
  <si>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</si>
  <si>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</si>
  <si>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</si>
  <si>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</si>
  <si>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</si>
  <si>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</si>
  <si>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</si>
  <si>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</si>
  <si>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</si>
  <si>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</si>
  <si>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</si>
  <si>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</si>
  <si>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</si>
  <si>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</si>
  <si>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</si>
  <si>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</si>
  <si>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</si>
  <si>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</si>
  <si>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</si>
  <si>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</si>
  <si>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</si>
  <si>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</si>
  <si>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</si>
  <si>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</si>
  <si>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</si>
  <si>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</si>
  <si>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</si>
  <si>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</si>
  <si>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</si>
  <si>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</si>
  <si>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</si>
  <si>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</si>
  <si>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</si>
  <si>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</si>
  <si>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</si>
  <si>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</si>
  <si>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</si>
  <si>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</si>
  <si>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</si>
  <si>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</si>
  <si>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</si>
  <si>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</si>
  <si>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</si>
  <si>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</si>
  <si>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</si>
  <si>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</si>
  <si>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</si>
  <si>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</si>
  <si>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</si>
  <si>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</si>
  <si>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</si>
  <si>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</si>
  <si>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</si>
  <si>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</si>
  <si>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</si>
  <si>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</si>
  <si>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</si>
  <si>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</si>
  <si>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</si>
  <si>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</si>
  <si>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</si>
  <si>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</si>
  <si>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</si>
  <si>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</si>
  <si>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</si>
  <si>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</si>
  <si>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</si>
  <si>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</si>
  <si>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</si>
  <si>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</si>
  <si>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</si>
  <si>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</si>
  <si>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</si>
  <si>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</si>
  <si>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</si>
  <si>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</si>
  <si>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</si>
  <si>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</si>
  <si>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</si>
  <si>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</si>
  <si>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</si>
  <si>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</si>
  <si>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</si>
  <si>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</si>
  <si>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</si>
  <si>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</si>
  <si>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</si>
  <si>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</si>
  <si>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</si>
  <si>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</si>
  <si>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</si>
  <si>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</si>
  <si>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</si>
  <si>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</si>
  <si>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</si>
  <si>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</si>
  <si>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</si>
  <si>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</si>
  <si>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</si>
  <si>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</si>
  <si>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</si>
  <si>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</si>
  <si>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</si>
  <si>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</si>
  <si>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</si>
  <si>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</si>
  <si>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</si>
  <si>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</si>
  <si>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</si>
  <si>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</si>
  <si>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</si>
  <si>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</si>
  <si>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</si>
  <si>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</si>
  <si>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</si>
  <si>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</si>
  <si>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</si>
  <si>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</si>
  <si>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</si>
  <si>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</si>
  <si>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</si>
  <si>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</si>
  <si>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</si>
  <si>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</si>
  <si>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</si>
  <si>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</si>
  <si>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</si>
  <si>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</si>
  <si>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</si>
  <si>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</si>
  <si>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</si>
  <si>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</si>
  <si>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</si>
  <si>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</si>
  <si>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</si>
  <si>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</si>
  <si>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</si>
  <si>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</si>
  <si>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</si>
  <si>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</si>
  <si>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</si>
  <si>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</si>
  <si>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</si>
  <si>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</si>
  <si>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</si>
  <si>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</si>
  <si>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</si>
  <si>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</si>
  <si>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</si>
  <si>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</si>
  <si>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</si>
  <si>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</si>
  <si>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</si>
  <si>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</si>
  <si>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</si>
  <si>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</si>
  <si>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</si>
  <si>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</si>
  <si>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</si>
  <si>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</si>
  <si>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</si>
  <si>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</si>
  <si>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</si>
  <si>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</si>
  <si>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</si>
  <si>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</si>
  <si>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</si>
  <si>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</si>
  <si>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</si>
  <si>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</si>
  <si>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</si>
  <si>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</si>
  <si>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</si>
  <si>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</si>
  <si>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</si>
  <si>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</si>
  <si>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</si>
  <si>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</si>
  <si>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</si>
  <si>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</si>
  <si>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</si>
  <si>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</si>
  <si>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</si>
  <si>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</si>
  <si>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</si>
  <si>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</si>
  <si>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</si>
  <si>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</si>
  <si>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</si>
  <si>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</si>
  <si>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</si>
  <si>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</si>
  <si>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</si>
  <si>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</si>
  <si>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</si>
  <si>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</si>
  <si>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</si>
  <si>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</si>
  <si>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</si>
  <si>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</si>
  <si>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</si>
  <si>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</si>
  <si>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</si>
  <si>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</si>
  <si>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</si>
  <si>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</si>
  <si>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</si>
  <si>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</si>
  <si>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</si>
  <si>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</si>
  <si>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</si>
  <si>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</si>
  <si>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</si>
  <si>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</si>
  <si>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</si>
  <si>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</si>
  <si>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</si>
  <si>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</si>
  <si>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</si>
  <si>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</si>
  <si>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</si>
  <si>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</si>
  <si>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</si>
  <si>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</si>
  <si>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</si>
  <si>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</si>
  <si>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</si>
  <si>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</si>
  <si>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</si>
  <si>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</si>
  <si>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</si>
  <si>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</si>
  <si>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</si>
  <si>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</si>
  <si>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</si>
  <si>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</si>
  <si>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</si>
  <si>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</si>
  <si>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</si>
  <si>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</si>
  <si>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</si>
  <si>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</si>
  <si>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</si>
  <si>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</si>
  <si>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</si>
  <si>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</si>
  <si>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</si>
  <si>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</si>
  <si>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</si>
  <si>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</si>
  <si>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</si>
  <si>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</si>
  <si>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</si>
  <si>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</si>
  <si>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</si>
  <si>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</si>
  <si>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</si>
  <si>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</si>
  <si>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</si>
  <si>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</si>
  <si>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</si>
  <si>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</si>
  <si>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</si>
  <si>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</si>
  <si>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</si>
  <si>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</si>
  <si>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</si>
  <si>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</si>
  <si>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</si>
  <si>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</si>
  <si>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</si>
  <si>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</si>
  <si>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</si>
  <si>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</si>
  <si>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</si>
  <si>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</si>
  <si>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</si>
  <si>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</si>
  <si>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</si>
  <si>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</si>
  <si>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</si>
  <si>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</si>
  <si>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</si>
  <si>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</si>
  <si>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</si>
  <si>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</si>
  <si>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</si>
  <si>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</si>
  <si>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</si>
  <si>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</si>
  <si>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</si>
  <si>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</si>
  <si>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</si>
  <si>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</si>
  <si>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</si>
  <si>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</si>
  <si>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</si>
  <si>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</si>
  <si>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</si>
  <si>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</si>
  <si>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</si>
  <si>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</si>
  <si>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</si>
  <si>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</si>
  <si>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</si>
  <si>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</si>
  <si>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</si>
  <si>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</si>
  <si>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</si>
  <si>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</si>
  <si>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</si>
  <si>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</si>
  <si>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</si>
  <si>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</si>
  <si>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</si>
  <si>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</si>
  <si>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</si>
  <si>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</si>
  <si>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</si>
  <si>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</si>
  <si>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</si>
  <si>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</si>
  <si>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</si>
  <si>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</si>
  <si>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</si>
  <si>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</si>
  <si>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</si>
  <si>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</si>
  <si>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</si>
  <si>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</si>
  <si>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</si>
  <si>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</si>
  <si>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</si>
  <si>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</si>
  <si>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</si>
  <si>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</si>
  <si>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</si>
  <si>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</si>
  <si>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</si>
  <si>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</si>
  <si>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</si>
  <si>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</si>
  <si>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</si>
  <si>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</si>
  <si>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</si>
  <si>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</si>
  <si>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</si>
  <si>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</si>
  <si>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</si>
  <si>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</si>
  <si>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</si>
  <si>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</si>
  <si>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</si>
  <si>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</si>
  <si>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</si>
  <si>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</si>
  <si>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</si>
  <si>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</si>
  <si>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</si>
  <si>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</si>
  <si>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</si>
  <si>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</si>
  <si>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</si>
  <si>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</si>
  <si>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</si>
  <si>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</si>
  <si>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</si>
  <si>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</si>
  <si>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</si>
  <si>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</si>
  <si>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</si>
  <si>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</si>
  <si>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</si>
  <si>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</si>
  <si>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</si>
  <si>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</si>
  <si>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</si>
  <si>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</si>
  <si>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</si>
  <si>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</si>
  <si>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</si>
  <si>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</si>
  <si>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</si>
  <si>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</si>
  <si>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</si>
  <si>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</si>
  <si>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</si>
  <si>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</si>
  <si>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</si>
  <si>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</si>
  <si>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</si>
  <si>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</si>
  <si>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</si>
  <si>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</si>
  <si>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</si>
  <si>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</si>
  <si>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</si>
  <si>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</si>
  <si>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</si>
  <si>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</si>
  <si>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</si>
  <si>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</si>
  <si>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</si>
  <si>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</si>
  <si>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</si>
  <si>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</si>
  <si>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</si>
  <si>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</si>
  <si>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</si>
  <si>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</si>
  <si>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</si>
  <si>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</si>
  <si>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</si>
  <si>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</si>
  <si>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</si>
  <si>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</si>
  <si>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</si>
  <si>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</si>
  <si>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</si>
  <si>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</si>
  <si>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</si>
  <si>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</si>
  <si>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</si>
  <si>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</si>
  <si>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</si>
  <si>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</si>
  <si>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</si>
  <si>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</si>
  <si>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</si>
  <si>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</si>
  <si>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</si>
  <si>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</si>
  <si>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</si>
  <si>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</si>
  <si>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</si>
  <si>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</si>
  <si>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</si>
  <si>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</si>
  <si>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</si>
  <si>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</si>
  <si>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</si>
  <si>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</si>
  <si>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</si>
  <si>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</si>
  <si>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</si>
  <si>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</si>
  <si>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</si>
  <si>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</si>
  <si>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</si>
  <si>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</si>
  <si>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</si>
  <si>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</si>
  <si>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</si>
  <si>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</si>
  <si>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</si>
  <si>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</si>
  <si>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</si>
  <si>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</si>
  <si>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</si>
  <si>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</si>
  <si>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</si>
  <si>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</si>
  <si>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</si>
  <si>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</si>
  <si>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</si>
  <si>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</si>
  <si>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</si>
  <si>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</si>
  <si>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</si>
  <si>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</si>
  <si>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</si>
  <si>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</si>
  <si>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</si>
  <si>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</si>
  <si>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</si>
  <si>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</si>
  <si>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</si>
  <si>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</si>
  <si>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</si>
  <si>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</si>
  <si>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</si>
  <si>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</si>
  <si>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</si>
  <si>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</si>
  <si>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</si>
  <si>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</si>
  <si>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</si>
  <si>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</si>
  <si>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</si>
  <si>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</si>
  <si>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</si>
  <si>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</si>
  <si>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</si>
  <si>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</si>
  <si>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</si>
  <si>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</si>
  <si>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</si>
  <si>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</si>
  <si>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</si>
  <si>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</si>
  <si>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</si>
  <si>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</si>
  <si>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</si>
  <si>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</si>
  <si>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</si>
  <si>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</si>
  <si>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</si>
  <si>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</si>
  <si>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</si>
  <si>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</si>
  <si>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</si>
  <si>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</si>
  <si>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</si>
  <si>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</si>
  <si>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</si>
  <si>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</si>
  <si>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</si>
  <si>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</si>
  <si>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</si>
  <si>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</si>
  <si>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</si>
  <si>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</si>
  <si>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</si>
  <si>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</si>
  <si>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</si>
  <si>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</si>
  <si>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</si>
  <si>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</si>
  <si>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</si>
  <si>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</si>
  <si>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</si>
  <si>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</si>
  <si>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</si>
  <si>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</si>
  <si>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</si>
  <si>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</si>
  <si>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</si>
  <si>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</si>
  <si>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</si>
  <si>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</si>
  <si>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</si>
  <si>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</si>
  <si>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</si>
  <si>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</si>
  <si>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</si>
  <si>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</si>
  <si>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</si>
  <si>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</si>
  <si>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</si>
  <si>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</si>
  <si>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</si>
  <si>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</si>
  <si>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</si>
  <si>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</si>
  <si>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</si>
  <si>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</si>
  <si>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</si>
  <si>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</si>
  <si>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</si>
  <si>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</si>
  <si>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</si>
  <si>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</si>
  <si>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</si>
  <si>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</si>
  <si>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</si>
  <si>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</si>
  <si>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</si>
  <si>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</si>
  <si>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</si>
  <si>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</si>
  <si>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</si>
  <si>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</si>
  <si>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</si>
  <si>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</si>
  <si>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</si>
  <si>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</si>
  <si>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</si>
  <si>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</si>
  <si>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</si>
  <si>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</si>
  <si>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</si>
  <si>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</si>
  <si>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</si>
  <si>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</si>
  <si>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</si>
  <si>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</si>
  <si>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</si>
  <si>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</si>
  <si>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</si>
  <si>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</si>
  <si>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</si>
  <si>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</si>
  <si>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</si>
  <si>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</si>
  <si>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</si>
  <si>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</si>
  <si>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</si>
  <si>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</si>
  <si>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</si>
  <si>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</si>
  <si>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</si>
  <si>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</si>
  <si>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</si>
  <si>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</si>
  <si>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</si>
  <si>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</si>
  <si>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</si>
  <si>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</si>
  <si>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</si>
  <si>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</si>
  <si>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</si>
  <si>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</si>
  <si>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</si>
  <si>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</si>
  <si>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</si>
  <si>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</si>
  <si>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</si>
  <si>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</si>
  <si>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</si>
  <si>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</si>
  <si>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</si>
  <si>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</si>
  <si>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</si>
  <si>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</si>
  <si>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</si>
  <si>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</si>
  <si>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</si>
  <si>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</si>
  <si>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</si>
  <si>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</si>
  <si>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</si>
  <si>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</si>
  <si>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</si>
  <si>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</si>
  <si>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</si>
  <si>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</si>
  <si>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</si>
  <si>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</si>
  <si>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</si>
  <si>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</si>
  <si>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</si>
  <si>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</si>
  <si>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</si>
  <si>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</si>
  <si>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</si>
  <si>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</si>
  <si>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</si>
  <si>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</si>
  <si>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</si>
  <si>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</si>
  <si>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</si>
  <si>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</si>
  <si>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</si>
  <si>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</si>
  <si>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</si>
  <si>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</si>
  <si>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</si>
  <si>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</si>
  <si>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</si>
  <si>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</si>
  <si>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</si>
  <si>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</si>
  <si>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</si>
  <si>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</si>
  <si>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</si>
  <si>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</si>
  <si>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</si>
  <si>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</si>
  <si>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</si>
  <si>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</si>
  <si>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</si>
  <si>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</si>
  <si>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</si>
  <si>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</si>
  <si>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</si>
  <si>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</si>
  <si>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</si>
  <si>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</si>
  <si>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</si>
  <si>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</si>
  <si>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</si>
  <si>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</si>
  <si>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</si>
  <si>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</si>
  <si>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</si>
  <si>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</si>
  <si>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</si>
  <si>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</si>
  <si>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</si>
  <si>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</si>
  <si>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</si>
  <si>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</si>
  <si>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</si>
  <si>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</si>
  <si>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</si>
  <si>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</si>
  <si>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</si>
  <si>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</si>
  <si>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</si>
  <si>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</si>
  <si>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</si>
  <si>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</si>
  <si>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</si>
  <si>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</si>
  <si>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</si>
  <si>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</si>
  <si>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</si>
  <si>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</si>
  <si>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</si>
  <si>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</si>
  <si>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</si>
  <si>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</si>
  <si>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</si>
  <si>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</si>
  <si>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</si>
  <si>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</si>
  <si>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</si>
  <si>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</si>
  <si>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</si>
  <si>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</si>
  <si>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</si>
  <si>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</si>
  <si>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</si>
  <si>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</si>
  <si>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</si>
  <si>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</si>
  <si>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</si>
  <si>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</si>
  <si>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</si>
  <si>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</si>
  <si>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</si>
  <si>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</si>
  <si>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</si>
  <si>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</si>
  <si>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</si>
  <si>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</si>
  <si>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</si>
  <si>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</si>
  <si>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</si>
  <si>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</si>
  <si>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</si>
  <si>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</si>
  <si>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</si>
  <si>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</si>
  <si>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</si>
  <si>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</si>
  <si>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</si>
  <si>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</si>
  <si>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</si>
  <si>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</si>
  <si>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</si>
  <si>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</si>
  <si>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</si>
  <si>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</si>
  <si>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</si>
  <si>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</si>
  <si>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</si>
  <si>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</si>
  <si>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</si>
  <si>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</si>
  <si>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</si>
  <si>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</si>
  <si>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</si>
  <si>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</si>
  <si>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</si>
  <si>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</si>
  <si>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</si>
  <si>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</si>
  <si>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</si>
  <si>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</si>
  <si>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</si>
  <si>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</si>
  <si>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</si>
  <si>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</si>
  <si>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</si>
  <si>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</si>
  <si>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</si>
  <si>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</si>
  <si>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</si>
  <si>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</si>
  <si>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</si>
  <si>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</si>
  <si>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</si>
  <si>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</si>
  <si>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</si>
  <si>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</si>
  <si>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</si>
  <si>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</si>
  <si>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</si>
  <si>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</si>
  <si>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</si>
  <si>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</si>
  <si>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</si>
  <si>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</si>
  <si>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</si>
  <si>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</si>
  <si>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</si>
  <si>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</si>
  <si>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</si>
  <si>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</si>
  <si>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</si>
  <si>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</si>
  <si>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</si>
  <si>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</si>
  <si>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</si>
  <si>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</si>
  <si>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</si>
  <si>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</si>
  <si>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</si>
  <si>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</si>
  <si>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</si>
  <si>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</si>
  <si>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</si>
  <si>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</si>
  <si>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</si>
  <si>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</si>
  <si>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</si>
  <si>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</si>
  <si>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</si>
  <si>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</si>
  <si>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</si>
  <si>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</si>
  <si>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</si>
  <si>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</si>
  <si>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</si>
  <si>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</si>
  <si>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</si>
  <si>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</si>
  <si>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</si>
  <si>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</si>
  <si>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</si>
  <si>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</si>
  <si>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</si>
  <si>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</si>
  <si>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</si>
  <si>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</si>
  <si>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</si>
  <si>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</si>
  <si>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</si>
  <si>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</si>
  <si>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</si>
  <si>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</si>
  <si>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</si>
  <si>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</si>
  <si>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</si>
  <si>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</si>
  <si>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</si>
  <si>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</si>
  <si>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</si>
  <si>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</si>
  <si>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</si>
  <si>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</si>
  <si>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</si>
  <si>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</si>
  <si>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</si>
  <si>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</si>
  <si>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</si>
  <si>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</si>
  <si>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</si>
  <si>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</si>
  <si>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</si>
  <si>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</si>
  <si>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</si>
  <si>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</si>
  <si>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</si>
  <si>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</si>
  <si>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</si>
  <si>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</si>
  <si>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</si>
  <si>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</si>
  <si>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</si>
  <si>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</si>
  <si>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</si>
  <si>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</si>
  <si>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</si>
  <si>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</si>
  <si>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</si>
  <si>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</si>
  <si>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</si>
  <si>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</si>
  <si>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</si>
  <si>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</si>
  <si>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</si>
  <si>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</si>
  <si>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</si>
  <si>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</si>
  <si>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</si>
  <si>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</si>
  <si>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</si>
  <si>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</si>
  <si>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</si>
  <si>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</si>
  <si>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</si>
  <si>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</si>
  <si>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</si>
  <si>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</si>
  <si>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</si>
  <si>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</si>
  <si>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</si>
  <si>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</si>
  <si>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</si>
  <si>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</si>
  <si>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</si>
  <si>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</si>
  <si>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</si>
  <si>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</si>
  <si>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</si>
  <si>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</si>
  <si>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</si>
  <si>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</si>
  <si>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</si>
  <si>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</si>
  <si>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</si>
  <si>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</si>
  <si>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</si>
  <si>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</si>
  <si>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</si>
  <si>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</si>
  <si>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</si>
  <si>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</si>
  <si>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</si>
  <si>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</si>
  <si>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</si>
  <si>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</si>
  <si>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</si>
  <si>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</si>
  <si>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</si>
  <si>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</si>
  <si>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</si>
  <si>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</si>
  <si>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</si>
  <si>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</si>
  <si>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</si>
  <si>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</si>
  <si>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</si>
  <si>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</si>
  <si>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</si>
  <si>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</si>
  <si>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</si>
  <si>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</si>
  <si>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</si>
  <si>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</si>
  <si>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</si>
  <si>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</si>
  <si>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</si>
  <si>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</si>
  <si>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</si>
  <si>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</si>
  <si>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</si>
  <si>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</si>
  <si>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</si>
  <si>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</si>
  <si>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</si>
  <si>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</si>
  <si>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</si>
  <si>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</si>
  <si>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</si>
  <si>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</si>
  <si>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</si>
  <si>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</si>
  <si>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</si>
  <si>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</si>
  <si>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</si>
  <si>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</si>
  <si>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</si>
  <si>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</si>
  <si>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</si>
  <si>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</si>
  <si>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</si>
  <si>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</si>
  <si>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</si>
  <si>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</si>
  <si>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</si>
  <si>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</si>
  <si>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</si>
  <si>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</si>
  <si>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</si>
  <si>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</si>
  <si>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</si>
  <si>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</si>
  <si>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</si>
  <si>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</si>
  <si>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</si>
  <si>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</si>
  <si>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</si>
  <si>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</si>
  <si>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</si>
  <si>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</si>
  <si>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</si>
  <si>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</si>
  <si>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</si>
  <si>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</si>
  <si>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</si>
  <si>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</si>
  <si>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</si>
  <si>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</si>
  <si>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</si>
  <si>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</si>
  <si>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</si>
  <si>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</si>
  <si>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</si>
  <si>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</si>
  <si>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</si>
  <si>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</si>
  <si>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</si>
  <si>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</si>
  <si>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</si>
  <si>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</si>
  <si>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</si>
  <si>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</si>
  <si>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</si>
  <si>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</si>
  <si>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</si>
  <si>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</si>
  <si>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</si>
  <si>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</si>
  <si>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</si>
  <si>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</si>
  <si>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</si>
  <si>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</si>
  <si>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</si>
  <si>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</si>
  <si>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</si>
  <si>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</si>
  <si>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</si>
  <si>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</si>
  <si>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</si>
  <si>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</si>
  <si>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</si>
  <si>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</si>
  <si>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</si>
  <si>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</si>
  <si>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</si>
  <si>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</si>
  <si>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</si>
  <si>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</si>
  <si>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</si>
  <si>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</si>
  <si>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</si>
  <si>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</si>
  <si>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</si>
  <si>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</si>
  <si>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</si>
  <si>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</si>
  <si>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</si>
  <si>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</si>
  <si>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</si>
  <si>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</si>
  <si>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</si>
  <si>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</si>
  <si>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</si>
  <si>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</si>
  <si>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</si>
  <si>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</si>
  <si>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</si>
  <si>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</si>
  <si>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</si>
  <si>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</si>
  <si>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</si>
  <si>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</si>
  <si>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</si>
  <si>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</si>
  <si>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</si>
  <si>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</si>
  <si>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</si>
  <si>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</si>
  <si>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</si>
  <si>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</si>
  <si>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</si>
  <si>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</si>
  <si>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</si>
  <si>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</si>
  <si>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</si>
  <si>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</si>
  <si>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</si>
  <si>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</si>
  <si>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</si>
  <si>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</si>
  <si>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</si>
  <si>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</si>
  <si>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</si>
  <si>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</si>
  <si>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</si>
  <si>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</si>
  <si>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</si>
  <si>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</si>
  <si>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</si>
  <si>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</si>
  <si>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</si>
  <si>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</si>
  <si>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</si>
  <si>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</si>
  <si>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</si>
  <si>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</si>
  <si>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</si>
  <si>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</si>
  <si>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</si>
  <si>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</si>
  <si>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</si>
  <si>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</si>
  <si>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</si>
  <si>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</si>
  <si>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</si>
  <si>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</si>
  <si>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</si>
  <si>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</si>
  <si>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</si>
  <si>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</si>
  <si>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</si>
  <si>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</si>
  <si>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</si>
  <si>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</si>
  <si>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</si>
  <si>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</si>
  <si>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</si>
  <si>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</si>
  <si>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</si>
  <si>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</si>
  <si>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</si>
  <si>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</si>
  <si>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</si>
  <si>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</si>
  <si>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</si>
  <si>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</si>
  <si>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</si>
  <si>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</si>
  <si>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</si>
  <si>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</si>
  <si>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</si>
  <si>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</si>
  <si>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</si>
  <si>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</si>
  <si>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</si>
  <si>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</si>
  <si>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</si>
  <si>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</si>
  <si>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</si>
  <si>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</si>
  <si>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</si>
  <si>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</si>
  <si>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</si>
  <si>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</si>
  <si>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</si>
  <si>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</si>
  <si>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</si>
  <si>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</si>
  <si>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</si>
  <si>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</si>
  <si>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</si>
  <si>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</si>
  <si>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</si>
  <si>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</si>
  <si>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</si>
  <si>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</si>
  <si>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</si>
  <si>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</si>
  <si>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</si>
  <si>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</si>
  <si>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</si>
  <si>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</si>
  <si>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</si>
  <si>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</si>
  <si>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</si>
  <si>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</si>
  <si>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</si>
  <si>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</si>
  <si>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</si>
  <si>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</si>
  <si>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</si>
  <si>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</si>
  <si>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</si>
  <si>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</si>
  <si>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</si>
  <si>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</si>
  <si>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</si>
  <si>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</si>
  <si>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</si>
  <si>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</si>
  <si>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</si>
  <si>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</si>
  <si>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</si>
  <si>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</si>
  <si>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</si>
  <si>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</si>
  <si>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</si>
  <si>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</si>
  <si>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</si>
  <si>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</si>
  <si>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</si>
  <si>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</si>
  <si>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</si>
  <si>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</si>
  <si>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</si>
  <si>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</si>
  <si>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</si>
  <si>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</si>
  <si>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</si>
  <si>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</si>
  <si>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</si>
  <si>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</si>
  <si>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</si>
  <si>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</si>
  <si>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</si>
  <si>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</si>
  <si>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</si>
  <si>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</si>
  <si>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</si>
  <si>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</si>
  <si>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</si>
  <si>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</si>
  <si>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</si>
  <si>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</si>
  <si>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</si>
  <si>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</si>
  <si>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</si>
  <si>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</si>
  <si>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</si>
  <si>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</si>
  <si>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</si>
  <si>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</si>
  <si>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</si>
  <si>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</si>
  <si>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</si>
  <si>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</si>
  <si>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</si>
  <si>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</si>
  <si>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</si>
  <si>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</si>
  <si>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</si>
  <si>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</si>
  <si>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</si>
  <si>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</si>
  <si>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</si>
  <si>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</si>
  <si>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</si>
  <si>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</si>
  <si>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</si>
  <si>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</si>
  <si>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</si>
  <si>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</si>
  <si>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</si>
  <si>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</si>
  <si>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</si>
  <si>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</si>
  <si>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</si>
  <si>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</si>
  <si>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</si>
  <si>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</si>
  <si>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</si>
  <si>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</si>
  <si>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</si>
  <si>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</si>
  <si>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</si>
  <si>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</si>
  <si>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</si>
  <si>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</si>
  <si>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</si>
  <si>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</si>
  <si>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</si>
  <si>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</si>
  <si>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</si>
  <si>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</si>
  <si>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</si>
  <si>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</si>
  <si>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</si>
  <si>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</si>
  <si>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</si>
  <si>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</si>
  <si>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</si>
  <si>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</si>
  <si>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</si>
  <si>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</si>
  <si>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</si>
  <si>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</si>
  <si>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</si>
  <si>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</si>
  <si>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</si>
  <si>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</si>
  <si>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</si>
  <si>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</si>
  <si>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</si>
  <si>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</si>
  <si>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</si>
  <si>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</si>
  <si>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</si>
  <si>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</si>
  <si>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</si>
  <si>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</si>
  <si>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</si>
  <si>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</si>
  <si>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</si>
  <si>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</si>
  <si>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</si>
  <si>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</si>
  <si>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</si>
  <si>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</si>
  <si>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</si>
  <si>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</si>
  <si>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</si>
  <si>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</si>
  <si>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</si>
  <si>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</si>
  <si>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</si>
  <si>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</si>
  <si>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</si>
  <si>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</si>
  <si>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</si>
  <si>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</si>
  <si>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</si>
  <si>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</si>
  <si>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</si>
  <si>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</si>
  <si>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</si>
  <si>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</si>
  <si>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</si>
  <si>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</si>
  <si>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</si>
  <si>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</si>
  <si>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</si>
  <si>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</si>
  <si>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</si>
  <si>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</si>
  <si>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</si>
  <si>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</si>
  <si>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</si>
  <si>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</si>
  <si>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</si>
  <si>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</si>
  <si>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</si>
  <si>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</si>
  <si>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</si>
  <si>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</si>
  <si>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</si>
  <si>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</si>
  <si>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</si>
  <si>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</si>
  <si>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</si>
  <si>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</si>
  <si>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</si>
  <si>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</si>
  <si>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</si>
  <si>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</si>
  <si>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</si>
  <si>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</si>
  <si>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</si>
  <si>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</si>
  <si>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</si>
  <si>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</si>
  <si>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</si>
  <si>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</si>
  <si>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</si>
  <si>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</si>
  <si>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</si>
  <si>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</si>
  <si>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</si>
  <si>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</si>
  <si>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</si>
  <si>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</si>
  <si>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</si>
  <si>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</si>
  <si>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</si>
  <si>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</si>
  <si>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</si>
  <si>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</si>
  <si>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</si>
  <si>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</si>
  <si>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</si>
  <si>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</si>
  <si>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</si>
  <si>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</si>
  <si>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</si>
  <si>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</si>
  <si>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</si>
  <si>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</si>
  <si>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</si>
  <si>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</si>
  <si>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</si>
  <si>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</si>
  <si>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</si>
  <si>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</si>
  <si>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</si>
  <si>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</si>
  <si>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</si>
  <si>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</si>
  <si>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</si>
  <si>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</si>
  <si>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</si>
  <si>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</si>
  <si>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</si>
  <si>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</si>
  <si>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</si>
  <si>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</si>
  <si>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</si>
  <si>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</si>
  <si>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</si>
  <si>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</si>
  <si>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</si>
  <si>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</si>
  <si>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</si>
  <si>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</si>
  <si>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</si>
  <si>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</si>
  <si>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</si>
  <si>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</si>
  <si>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</si>
  <si>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</si>
  <si>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</si>
  <si>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</si>
  <si>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</si>
  <si>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</si>
  <si>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</si>
  <si>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</si>
  <si>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</si>
  <si>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</si>
  <si>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</si>
  <si>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</si>
  <si>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</si>
  <si>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</si>
  <si>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</si>
  <si>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</si>
  <si>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</si>
  <si>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</si>
  <si>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</si>
  <si>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</si>
  <si>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</si>
  <si>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</si>
  <si>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</si>
  <si>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</si>
  <si>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</si>
  <si>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</si>
  <si>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</si>
  <si>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</si>
  <si>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</si>
  <si>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</si>
  <si>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</si>
  <si>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</si>
  <si>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</si>
  <si>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</si>
  <si>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</si>
  <si>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</si>
  <si>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</si>
  <si>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</si>
  <si>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</si>
  <si>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</si>
  <si>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</si>
  <si>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</si>
  <si>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</si>
  <si>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</si>
  <si>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</si>
  <si>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</si>
  <si>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</si>
  <si>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</si>
  <si>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</si>
  <si>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</si>
  <si>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</si>
  <si>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</si>
  <si>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</si>
  <si>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</si>
  <si>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</si>
  <si>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</si>
  <si>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</si>
  <si>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</si>
  <si>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</si>
  <si>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</si>
  <si>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</si>
  <si>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</si>
  <si>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</si>
  <si>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</si>
  <si>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</si>
  <si>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</si>
  <si>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</si>
  <si>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</si>
  <si>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</si>
  <si>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</si>
  <si>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</si>
  <si>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</si>
  <si>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</si>
  <si>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</si>
  <si>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</si>
  <si>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</si>
  <si>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</si>
  <si>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</si>
  <si>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</si>
  <si>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</si>
  <si>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</si>
  <si>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</si>
  <si>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</si>
  <si>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</si>
  <si>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</si>
  <si>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</si>
  <si>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</si>
  <si>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</si>
  <si>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</si>
  <si>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</si>
  <si>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</si>
  <si>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</si>
  <si>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</si>
  <si>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</si>
  <si>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</si>
  <si>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</si>
  <si>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</si>
  <si>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</si>
  <si>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</si>
  <si>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</si>
  <si>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</si>
  <si>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</si>
  <si>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</si>
  <si>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</si>
  <si>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</si>
  <si>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</si>
  <si>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</si>
  <si>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</si>
  <si>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</si>
  <si>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</si>
  <si>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</si>
  <si>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</si>
  <si>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</si>
  <si>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</si>
  <si>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</si>
  <si>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</si>
  <si>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</si>
  <si>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</si>
  <si>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</si>
  <si>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</si>
  <si>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</si>
  <si>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</si>
  <si>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</si>
  <si>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</si>
  <si>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</si>
  <si>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</si>
  <si>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</si>
  <si>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</si>
  <si>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</si>
  <si>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</si>
  <si>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</si>
  <si>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</si>
  <si>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</si>
  <si>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</si>
  <si>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</si>
  <si>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</si>
  <si>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</si>
  <si>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</si>
  <si>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</si>
  <si>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</si>
  <si>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</si>
  <si>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</si>
  <si>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</si>
  <si>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</si>
  <si>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</si>
  <si>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</si>
  <si>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</si>
  <si>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</si>
  <si>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</si>
  <si>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</si>
  <si>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</si>
  <si>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</si>
  <si>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</si>
  <si>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</si>
  <si>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</si>
  <si>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</si>
  <si>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</si>
  <si>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</si>
  <si>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</si>
  <si>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</si>
  <si>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</si>
  <si>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</si>
  <si>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</si>
  <si>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</si>
  <si>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</si>
  <si>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</si>
  <si>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</si>
  <si>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</si>
  <si>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</si>
  <si>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</si>
  <si>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</si>
  <si>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</si>
  <si>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</si>
  <si>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</si>
  <si>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</si>
  <si>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</si>
  <si>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</si>
  <si>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</si>
  <si>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</si>
  <si>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</si>
  <si>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</si>
  <si>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</si>
  <si>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</si>
  <si>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</si>
  <si>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</si>
  <si>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</si>
  <si>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</si>
  <si>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</si>
  <si>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</si>
  <si>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</si>
  <si>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</si>
  <si>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</si>
  <si>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</si>
  <si>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</si>
  <si>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</si>
  <si>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</si>
  <si>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</si>
  <si>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</si>
  <si>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</si>
  <si>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</si>
  <si>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</si>
  <si>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</si>
  <si>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</si>
  <si>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</si>
  <si>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</si>
  <si>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</si>
  <si>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</si>
  <si>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</si>
  <si>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</si>
  <si>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</si>
  <si>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</si>
  <si>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</si>
  <si>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</si>
  <si>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</si>
  <si>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</si>
  <si>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</si>
  <si>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</si>
  <si>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</si>
  <si>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</si>
  <si>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</si>
  <si>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</si>
  <si>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</si>
  <si>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</si>
  <si>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</si>
  <si>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</si>
  <si>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</si>
  <si>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</si>
  <si>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</si>
  <si>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</si>
  <si>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</si>
  <si>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</si>
  <si>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</si>
  <si>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</si>
  <si>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</si>
  <si>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</si>
  <si>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</si>
  <si>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</si>
  <si>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</si>
  <si>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</si>
  <si>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</si>
  <si>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</si>
  <si>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</si>
  <si>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</si>
  <si>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</si>
  <si>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</si>
  <si>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</si>
  <si>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</si>
  <si>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</si>
  <si>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</si>
  <si>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</si>
  <si>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</si>
  <si>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</si>
  <si>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</si>
  <si>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</si>
  <si>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</si>
  <si>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</si>
  <si>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</si>
  <si>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</si>
  <si>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</si>
  <si>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</si>
  <si>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</si>
  <si>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</si>
  <si>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</si>
  <si>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</si>
  <si>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</si>
  <si>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</si>
  <si>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</si>
  <si>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</si>
  <si>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</si>
  <si>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</si>
  <si>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</si>
  <si>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</si>
  <si>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</si>
  <si>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</si>
  <si>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</si>
  <si>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</si>
  <si>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</si>
  <si>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</si>
  <si>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</si>
  <si>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</si>
  <si>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</si>
  <si>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</si>
  <si>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</si>
  <si>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</si>
  <si>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</si>
  <si>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</si>
  <si>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</si>
  <si>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</si>
  <si>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</si>
  <si>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</si>
  <si>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</si>
  <si>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</si>
  <si>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</si>
  <si>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</si>
  <si>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</si>
  <si>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</si>
  <si>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</si>
  <si>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</si>
  <si>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</si>
  <si>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</si>
  <si>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</si>
  <si>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</si>
  <si>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</si>
  <si>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</si>
  <si>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</si>
  <si>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</si>
  <si>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</si>
  <si>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</si>
  <si>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</si>
  <si>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</si>
  <si>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</si>
  <si>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</si>
  <si>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</si>
  <si>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</si>
  <si>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</si>
  <si>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</si>
  <si>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</si>
  <si>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</si>
  <si>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</si>
  <si>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</si>
  <si>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</si>
  <si>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</si>
  <si>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</si>
  <si>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</si>
  <si>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</si>
  <si>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</si>
  <si>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</si>
  <si>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</si>
  <si>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</si>
  <si>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</si>
  <si>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</si>
  <si>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</si>
  <si>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</si>
  <si>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</si>
  <si>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</si>
  <si>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</si>
  <si>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</si>
  <si>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</si>
  <si>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</si>
  <si>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</si>
  <si>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</si>
  <si>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</si>
  <si>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</si>
  <si>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</si>
  <si>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</si>
  <si>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</si>
  <si>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</si>
  <si>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</si>
  <si>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</si>
  <si>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</si>
  <si>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</si>
  <si>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</si>
  <si>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</si>
  <si>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</si>
  <si>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</si>
  <si>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</si>
  <si>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</si>
  <si>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</si>
  <si>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</si>
  <si>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</si>
  <si>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</si>
  <si>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</si>
  <si>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</si>
  <si>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</si>
  <si>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</si>
  <si>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</si>
  <si>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</si>
  <si>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</si>
  <si>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</si>
  <si>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</si>
  <si>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</si>
  <si>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</si>
  <si>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</si>
  <si>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</si>
  <si>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</si>
  <si>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</si>
  <si>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</si>
  <si>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</si>
  <si>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</si>
  <si>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</si>
  <si>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</si>
  <si>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</si>
  <si>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</si>
  <si>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</si>
  <si>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</si>
  <si>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</si>
  <si>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</si>
  <si>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</si>
  <si>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</si>
  <si>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</si>
  <si>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</si>
  <si>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</si>
  <si>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</si>
  <si>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</si>
  <si>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</si>
  <si>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</si>
  <si>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</si>
  <si>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</si>
  <si>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</si>
  <si>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</si>
  <si>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</si>
  <si>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</si>
  <si>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</si>
  <si>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</si>
  <si>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</si>
  <si>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</si>
  <si>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</si>
  <si>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</si>
  <si>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</si>
  <si>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</si>
  <si>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</si>
  <si>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</si>
  <si>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</si>
  <si>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</si>
  <si>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</si>
  <si>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</si>
  <si>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</si>
  <si>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</si>
  <si>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</si>
  <si>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</si>
  <si>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</si>
  <si>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</si>
  <si>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</si>
  <si>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</si>
  <si>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</si>
  <si>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</si>
  <si>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</si>
  <si>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</si>
  <si>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</si>
  <si>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</si>
  <si>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</si>
  <si>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</si>
  <si>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</si>
  <si>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</si>
  <si>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</si>
  <si>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</si>
  <si>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</si>
  <si>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</si>
  <si>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</si>
  <si>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</si>
  <si>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</si>
  <si>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</si>
  <si>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</si>
  <si>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</si>
  <si>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</si>
  <si>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</si>
  <si>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</si>
  <si>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</si>
  <si>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</si>
  <si>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</si>
  <si>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</si>
  <si>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</si>
  <si>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</si>
  <si>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</si>
  <si>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</si>
  <si>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</si>
  <si>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</si>
  <si>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</si>
  <si>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</si>
  <si>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</si>
  <si>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</si>
  <si>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</si>
  <si>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</si>
  <si>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</si>
  <si>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</si>
  <si>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</si>
  <si>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</si>
  <si>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</si>
  <si>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</si>
  <si>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</si>
  <si>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</si>
  <si>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</si>
  <si>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</si>
  <si>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</si>
  <si>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</si>
  <si>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</si>
  <si>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</si>
  <si>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</si>
  <si>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</si>
  <si>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</si>
  <si>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</si>
  <si>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</si>
  <si>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</si>
  <si>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</si>
  <si>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</si>
  <si>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</si>
  <si>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</si>
  <si>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</si>
  <si>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</si>
  <si>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</si>
  <si>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</si>
  <si>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</si>
  <si>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</si>
  <si>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</si>
  <si>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</si>
  <si>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</si>
  <si>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</si>
  <si>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</si>
  <si>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</si>
  <si>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</si>
  <si>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</si>
  <si>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</si>
  <si>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</si>
  <si>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</si>
  <si>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</si>
  <si>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</si>
  <si>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</si>
  <si>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</si>
  <si>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</si>
  <si>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</si>
  <si>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</si>
  <si>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</si>
  <si>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</si>
  <si>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</si>
  <si>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</si>
  <si>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</si>
  <si>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</si>
  <si>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</si>
  <si>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</si>
  <si>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</si>
  <si>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</si>
  <si>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</si>
  <si>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</si>
  <si>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</si>
  <si>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</si>
  <si>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</si>
  <si>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</si>
  <si>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</si>
  <si>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</si>
  <si>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</si>
  <si>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</si>
  <si>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</si>
  <si>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</si>
  <si>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</si>
  <si>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</si>
  <si>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</si>
  <si>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</si>
  <si>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</si>
  <si>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</si>
  <si>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</si>
  <si>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</si>
  <si>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</si>
  <si>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</si>
  <si>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</si>
  <si>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</si>
  <si>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</si>
  <si>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</si>
  <si>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</si>
  <si>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</si>
  <si>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</si>
  <si>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</si>
  <si>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</si>
  <si>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</si>
  <si>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</si>
  <si>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</si>
  <si>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</si>
  <si>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</si>
  <si>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</si>
  <si>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</si>
  <si>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</si>
  <si>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</si>
  <si>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</si>
  <si>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</si>
  <si>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</si>
  <si>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</si>
  <si>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</si>
  <si>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</si>
  <si>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</si>
  <si>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</si>
  <si>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</si>
  <si>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</si>
  <si>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</si>
  <si>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</si>
  <si>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</si>
  <si>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</si>
  <si>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</si>
  <si>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</si>
  <si>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</si>
  <si>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</si>
  <si>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</si>
  <si>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</si>
  <si>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</si>
  <si>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</si>
  <si>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</si>
  <si>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</si>
  <si>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</si>
  <si>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</si>
  <si>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</si>
  <si>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</si>
  <si>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</si>
  <si>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</si>
  <si>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</si>
  <si>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</si>
  <si>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</si>
  <si>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</si>
  <si>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</si>
  <si>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</si>
  <si>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</si>
  <si>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</si>
  <si>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</si>
  <si>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</si>
  <si>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</si>
  <si>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</si>
  <si>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</si>
  <si>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</si>
  <si>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</si>
  <si>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</si>
  <si>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</si>
  <si>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</si>
  <si>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</si>
  <si>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</si>
  <si>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</si>
  <si>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</si>
  <si>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</si>
  <si>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</si>
  <si>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</si>
  <si>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</si>
  <si>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</si>
  <si>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</si>
  <si>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</si>
  <si>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</si>
  <si>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</si>
  <si>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</si>
  <si>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</si>
  <si>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</si>
  <si>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</si>
  <si>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</si>
  <si>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</si>
  <si>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</si>
  <si>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</si>
  <si>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</si>
  <si>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</si>
  <si>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</si>
  <si>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</si>
  <si>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</si>
  <si>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</si>
  <si>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</si>
  <si>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</si>
  <si>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</si>
  <si>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</si>
  <si>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</si>
  <si>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</si>
  <si>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</si>
  <si>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</si>
  <si>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</si>
  <si>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</si>
  <si>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</si>
  <si>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</si>
  <si>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</si>
  <si>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</si>
  <si>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</si>
  <si>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</si>
  <si>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</si>
  <si>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</si>
  <si>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</si>
  <si>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</si>
  <si>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</si>
  <si>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</si>
  <si>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</si>
  <si>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</si>
  <si>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</si>
  <si>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</si>
  <si>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</si>
  <si>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</si>
  <si>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</si>
  <si>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</si>
  <si>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</si>
  <si>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</si>
  <si>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</si>
  <si>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</si>
  <si>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</si>
  <si>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</si>
  <si>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</si>
  <si>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</si>
  <si>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</si>
  <si>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</si>
  <si>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</si>
  <si>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</si>
  <si>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</si>
  <si>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</si>
  <si>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</si>
  <si>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</si>
  <si>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</si>
  <si>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</si>
  <si>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</si>
  <si>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</si>
  <si>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</si>
  <si>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</si>
  <si>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</si>
  <si>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</si>
  <si>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</si>
  <si>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</si>
  <si>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</si>
  <si>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</si>
  <si>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</si>
  <si>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</si>
  <si>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</si>
  <si>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</si>
  <si>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</si>
  <si>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</si>
  <si>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</si>
  <si>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</si>
  <si>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</si>
  <si>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</si>
  <si>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</si>
  <si>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</si>
  <si>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</si>
  <si>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</si>
  <si>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</si>
  <si>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</si>
  <si>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</si>
  <si>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</si>
  <si>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</si>
  <si>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</si>
  <si>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</si>
  <si>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</si>
  <si>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</si>
  <si>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</si>
  <si>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</si>
  <si>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</si>
  <si>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</si>
  <si>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</si>
  <si>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</si>
  <si>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</si>
  <si>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</si>
  <si>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</si>
  <si>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</si>
  <si>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</si>
  <si>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</si>
  <si>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</si>
  <si>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</si>
  <si>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</si>
  <si>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</si>
  <si>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</si>
  <si>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</si>
  <si>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</si>
  <si>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</si>
  <si>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</si>
  <si>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</si>
  <si>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</si>
  <si>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</si>
  <si>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</si>
  <si>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</si>
  <si>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</si>
  <si>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</si>
  <si>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</si>
  <si>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</si>
  <si>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</si>
  <si>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</si>
  <si>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</si>
  <si>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</si>
  <si>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</si>
  <si>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</si>
  <si>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</si>
  <si>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</si>
  <si>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</si>
  <si>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</si>
  <si>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</si>
  <si>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</si>
  <si>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</si>
  <si>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</si>
  <si>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</si>
  <si>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</si>
  <si>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</si>
  <si>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</si>
  <si>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</si>
  <si>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</si>
  <si>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</si>
  <si>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</si>
  <si>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</si>
  <si>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</si>
  <si>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</si>
  <si>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</si>
  <si>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</si>
  <si>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</si>
  <si>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</si>
  <si>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</si>
  <si>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</si>
  <si>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</si>
  <si>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</si>
  <si>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</si>
  <si>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</si>
  <si>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</si>
  <si>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</si>
  <si>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</si>
  <si>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</si>
  <si>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</si>
  <si>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</si>
  <si>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</si>
  <si>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</si>
  <si>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</si>
  <si>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</si>
  <si>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</si>
  <si>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</si>
  <si>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</si>
  <si>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</si>
  <si>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</si>
  <si>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</si>
  <si>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</si>
  <si>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</si>
  <si>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</si>
  <si>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</si>
  <si>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</si>
  <si>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</si>
  <si>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</si>
  <si>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</si>
  <si>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</si>
  <si>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</si>
  <si>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</si>
  <si>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</si>
  <si>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</si>
  <si>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</si>
  <si>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</si>
  <si>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</si>
  <si>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</si>
  <si>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</si>
  <si>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</si>
  <si>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</si>
  <si>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</si>
  <si>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</si>
  <si>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</si>
  <si>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</si>
  <si>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</si>
  <si>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</si>
  <si>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</si>
  <si>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</si>
  <si>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</si>
  <si>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</si>
  <si>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</si>
  <si>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</si>
  <si>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</si>
  <si>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</si>
  <si>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</si>
  <si>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</si>
  <si>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</si>
  <si>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</si>
  <si>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</si>
  <si>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</si>
  <si>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</si>
  <si>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</si>
  <si>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</si>
  <si>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</si>
  <si>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</si>
  <si>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</si>
  <si>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</si>
  <si>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</si>
  <si>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</si>
  <si>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</si>
  <si>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</si>
  <si>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</si>
  <si>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</si>
  <si>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</si>
  <si>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</si>
  <si>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</si>
  <si>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</si>
  <si>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</si>
  <si>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</si>
  <si>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</si>
  <si>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</si>
  <si>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</si>
  <si>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</si>
  <si>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</si>
  <si>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</si>
  <si>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</si>
  <si>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</si>
  <si>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</si>
  <si>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</si>
  <si>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</si>
  <si>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</si>
  <si>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</si>
  <si>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</si>
  <si>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</si>
  <si>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</si>
  <si>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</si>
  <si>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</si>
  <si>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</si>
  <si>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</si>
  <si>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</si>
  <si>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</si>
  <si>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</si>
  <si>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</si>
  <si>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</si>
  <si>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</si>
  <si>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</si>
  <si>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</si>
  <si>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</si>
  <si>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</si>
  <si>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</si>
  <si>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</si>
  <si>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</si>
  <si>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</si>
  <si>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</si>
  <si>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</si>
  <si>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</si>
  <si>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</si>
  <si>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</si>
  <si>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</si>
  <si>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</si>
  <si>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</si>
  <si>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</si>
  <si>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</si>
  <si>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</si>
  <si>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</si>
  <si>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</si>
  <si>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</si>
  <si>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</si>
  <si>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</si>
  <si>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</si>
  <si>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</si>
  <si>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</si>
  <si>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</si>
  <si>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</si>
  <si>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</si>
  <si>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</si>
  <si>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</si>
  <si>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</si>
  <si>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</si>
  <si>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</si>
  <si>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</si>
  <si>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</si>
  <si>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</si>
  <si>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</si>
  <si>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</si>
  <si>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</si>
  <si>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</si>
  <si>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</si>
  <si>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</si>
  <si>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</si>
  <si>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</si>
  <si>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</si>
  <si>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</si>
  <si>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</si>
  <si>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</si>
  <si>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</si>
  <si>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</si>
  <si>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</si>
  <si>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</si>
  <si>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</si>
  <si>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</si>
  <si>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</si>
  <si>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</si>
  <si>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</si>
  <si>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</si>
  <si>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</si>
  <si>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</si>
  <si>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</si>
  <si>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</si>
  <si>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</si>
  <si>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</si>
  <si>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</si>
  <si>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</si>
  <si>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</si>
  <si>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</si>
  <si>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</si>
  <si>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</si>
  <si>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</si>
  <si>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</si>
  <si>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</si>
  <si>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</si>
  <si>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</si>
  <si>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</si>
  <si>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</si>
  <si>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</si>
  <si>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</si>
  <si>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</si>
  <si>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</si>
  <si>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</si>
  <si>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</si>
  <si>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</si>
  <si>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</si>
  <si>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</si>
  <si>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</si>
  <si>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</si>
  <si>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</si>
  <si>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</si>
  <si>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</si>
  <si>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</si>
  <si>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</si>
  <si>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</si>
  <si>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</si>
  <si>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</si>
  <si>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</si>
  <si>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</si>
  <si>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</si>
  <si>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</si>
  <si>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</si>
  <si>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</si>
  <si>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</si>
  <si>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</si>
  <si>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</si>
  <si>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</si>
  <si>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</si>
  <si>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</si>
  <si>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</si>
  <si>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</si>
  <si>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</si>
  <si>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</si>
  <si>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</si>
  <si>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</si>
  <si>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</si>
  <si>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</si>
  <si>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</si>
  <si>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</si>
  <si>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</si>
  <si>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</si>
  <si>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</si>
  <si>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</si>
  <si>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</si>
  <si>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</si>
  <si>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</si>
  <si>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</si>
  <si>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</si>
  <si>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</si>
  <si>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</si>
  <si>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</si>
  <si>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</si>
  <si>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</si>
  <si>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</si>
  <si>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</si>
  <si>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</si>
  <si>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</si>
  <si>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</si>
  <si>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</si>
  <si>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</si>
  <si>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</si>
  <si>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</si>
  <si>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</si>
  <si>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</si>
  <si>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</si>
  <si>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</si>
  <si>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</si>
  <si>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</si>
  <si>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</si>
  <si>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</si>
  <si>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</si>
  <si>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</si>
  <si>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</si>
  <si>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</si>
  <si>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</si>
  <si>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</si>
  <si>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</si>
  <si>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</si>
  <si>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</si>
  <si>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</si>
  <si>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</si>
  <si>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</si>
  <si>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</si>
  <si>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</si>
  <si>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</si>
  <si>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</si>
  <si>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</si>
  <si>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</si>
  <si>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</si>
  <si>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</si>
  <si>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</si>
  <si>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</si>
  <si>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</si>
  <si>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</si>
  <si>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</si>
  <si>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</si>
  <si>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</si>
  <si>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</si>
  <si>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</si>
  <si>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</si>
  <si>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</si>
  <si>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</si>
  <si>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</si>
  <si>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</si>
  <si>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</si>
  <si>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</si>
  <si>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</si>
  <si>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</si>
  <si>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</si>
  <si>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</si>
  <si>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</si>
  <si>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</si>
  <si>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</si>
  <si>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</si>
  <si>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</si>
  <si>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</si>
  <si>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</si>
  <si>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</si>
  <si>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</si>
  <si>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</si>
  <si>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</si>
  <si>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</si>
  <si>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</si>
  <si>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</si>
  <si>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</si>
  <si>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</si>
  <si>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</si>
  <si>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</si>
  <si>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</si>
  <si>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</si>
  <si>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</si>
  <si>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</si>
  <si>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</si>
  <si>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</si>
  <si>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</si>
  <si>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</si>
  <si>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</si>
  <si>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</si>
  <si>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</si>
  <si>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</si>
  <si>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</si>
  <si>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</si>
  <si>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</si>
  <si>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</si>
  <si>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</si>
  <si>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</si>
  <si>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</si>
  <si>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</si>
  <si>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</si>
  <si>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</si>
  <si>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</si>
  <si>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</si>
  <si>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</si>
  <si>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</si>
  <si>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</si>
  <si>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</si>
  <si>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</si>
  <si>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</si>
  <si>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</si>
  <si>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</si>
  <si>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</si>
  <si>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</si>
  <si>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</si>
  <si>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</si>
  <si>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</si>
  <si>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</si>
  <si>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</si>
  <si>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</si>
  <si>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</si>
  <si>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</si>
  <si>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</si>
  <si>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</si>
  <si>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</si>
  <si>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</si>
  <si>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</si>
  <si>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</si>
  <si>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</si>
  <si>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</si>
  <si>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</si>
  <si>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</si>
  <si>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</si>
  <si>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</si>
  <si>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</si>
  <si>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</si>
  <si>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</si>
  <si>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</si>
  <si>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</si>
  <si>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</si>
  <si>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</si>
  <si>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</si>
  <si>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</si>
  <si>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</si>
  <si>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</si>
  <si>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</si>
  <si>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</si>
  <si>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</si>
  <si>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</si>
  <si>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</si>
  <si>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</si>
  <si>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</si>
  <si>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</si>
  <si>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</si>
  <si>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</si>
  <si>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</si>
  <si>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</si>
  <si>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</si>
  <si>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</si>
  <si>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</si>
  <si>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</si>
  <si>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</si>
  <si>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</si>
  <si>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</si>
  <si>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</si>
  <si>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</si>
  <si>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</si>
  <si>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</si>
  <si>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</si>
  <si>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</si>
  <si>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</si>
  <si>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</si>
  <si>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</si>
  <si>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</si>
  <si>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</si>
  <si>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</si>
  <si>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</si>
  <si>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</si>
  <si>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</si>
  <si>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</si>
  <si>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</si>
  <si>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</si>
  <si>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</si>
  <si>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</si>
  <si>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</si>
  <si>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</si>
  <si>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</si>
  <si>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</si>
  <si>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</si>
  <si>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</si>
  <si>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</si>
  <si>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</si>
  <si>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</si>
  <si>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</si>
  <si>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</si>
  <si>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</si>
  <si>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</si>
  <si>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</si>
  <si>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</si>
  <si>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</si>
  <si>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</si>
  <si>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</si>
  <si>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</si>
  <si>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</si>
  <si>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</si>
  <si>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</si>
  <si>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</si>
  <si>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</si>
  <si>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</si>
  <si>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</si>
  <si>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</si>
  <si>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</si>
  <si>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</si>
  <si>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</si>
  <si>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</si>
  <si>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</si>
  <si>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</si>
  <si>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</si>
  <si>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</si>
  <si>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</si>
  <si>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</si>
  <si>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</si>
  <si>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</si>
  <si>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</si>
  <si>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</si>
  <si>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</si>
  <si>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</si>
  <si>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</si>
  <si>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</si>
  <si>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</si>
  <si>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</si>
  <si>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</si>
  <si>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</si>
  <si>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</si>
  <si>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</si>
  <si>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</si>
  <si>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</si>
  <si>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</si>
  <si>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</si>
  <si>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</si>
  <si>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</si>
  <si>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</si>
  <si>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</si>
  <si>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</si>
  <si>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</si>
  <si>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</si>
  <si>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</si>
  <si>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</si>
  <si>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</si>
  <si>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</si>
  <si>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</si>
  <si>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</si>
  <si>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</si>
  <si>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</si>
  <si>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</si>
  <si>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</si>
  <si>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</si>
  <si>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</si>
  <si>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</si>
  <si>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</si>
  <si>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</si>
  <si>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</si>
  <si>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</si>
  <si>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</si>
  <si>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</si>
  <si>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</si>
  <si>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</si>
  <si>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</si>
  <si>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</si>
  <si>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</si>
  <si>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</si>
  <si>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</si>
  <si>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</si>
  <si>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</si>
  <si>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</si>
  <si>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</si>
  <si>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</si>
  <si>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</si>
  <si>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</si>
  <si>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</si>
  <si>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</si>
  <si>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</si>
  <si>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</si>
  <si>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</si>
  <si>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</si>
  <si>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</si>
  <si>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</si>
  <si>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</si>
  <si>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</si>
  <si>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</si>
  <si>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</si>
  <si>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</si>
  <si>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</si>
  <si>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</si>
  <si>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</si>
  <si>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</si>
  <si>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</si>
  <si>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</si>
  <si>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</si>
  <si>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</si>
  <si>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</si>
  <si>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</si>
  <si>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</si>
  <si>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</si>
  <si>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</si>
  <si>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</si>
  <si>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</si>
  <si>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</si>
  <si>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</si>
  <si>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</si>
  <si>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</si>
  <si>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</si>
  <si>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</si>
  <si>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</si>
  <si>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</si>
  <si>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</si>
  <si>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</si>
  <si>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</si>
  <si>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</si>
  <si>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</si>
  <si>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</si>
  <si>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</si>
  <si>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</si>
  <si>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</si>
  <si>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</si>
  <si>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</si>
  <si>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</si>
  <si>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</si>
  <si>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</si>
  <si>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</si>
  <si>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</si>
  <si>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</si>
  <si>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</si>
  <si>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</si>
  <si>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</si>
  <si>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</si>
  <si>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</si>
  <si>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</si>
  <si>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</si>
  <si>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</si>
  <si>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</si>
  <si>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</si>
  <si>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</si>
  <si>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</si>
  <si>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</si>
  <si>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</si>
  <si>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</si>
  <si>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</si>
  <si>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</si>
  <si>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</si>
  <si>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</si>
  <si>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</si>
  <si>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</si>
  <si>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</si>
  <si>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</si>
  <si>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</si>
  <si>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</si>
  <si>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</si>
  <si>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</si>
  <si>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</si>
  <si>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</si>
  <si>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</si>
  <si>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</si>
  <si>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</si>
  <si>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</si>
  <si>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</si>
  <si>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</si>
  <si>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</si>
  <si>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</si>
  <si>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</si>
  <si>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</si>
  <si>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</si>
  <si>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</si>
  <si>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</si>
  <si>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</si>
  <si>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</si>
  <si>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</si>
  <si>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</si>
  <si>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</si>
  <si>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</si>
  <si>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</si>
  <si>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</si>
  <si>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</si>
  <si>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</si>
  <si>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</si>
  <si>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</si>
  <si>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</si>
  <si>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</si>
  <si>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</si>
  <si>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</si>
  <si>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</si>
  <si>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</si>
  <si>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</si>
  <si>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</si>
  <si>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</si>
  <si>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</si>
  <si>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</si>
  <si>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</si>
  <si>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</si>
  <si>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</si>
  <si>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</si>
  <si>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</si>
  <si>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</si>
  <si>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</si>
  <si>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</si>
  <si>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</si>
  <si>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</si>
  <si>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</si>
  <si>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</si>
  <si>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</si>
  <si>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</si>
  <si>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</si>
  <si>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</si>
  <si>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</si>
  <si>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</si>
  <si>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</si>
  <si>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</si>
  <si>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</si>
  <si>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</si>
  <si>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</si>
  <si>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</si>
  <si>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</si>
  <si>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</si>
  <si>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</si>
  <si>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</si>
  <si>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</si>
  <si>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</si>
  <si>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</si>
  <si>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</si>
  <si>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</si>
  <si>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</si>
  <si>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</si>
  <si>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</si>
  <si>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</si>
  <si>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</si>
  <si>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</si>
  <si>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</si>
  <si>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</si>
  <si>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</si>
  <si>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</si>
  <si>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</si>
  <si>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</si>
  <si>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</si>
  <si>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</si>
  <si>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</si>
  <si>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</si>
  <si>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</si>
  <si>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</si>
  <si>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</si>
  <si>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</si>
  <si>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</si>
  <si>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</si>
  <si>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</si>
  <si>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</si>
  <si>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</si>
  <si>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</si>
  <si>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</si>
  <si>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</si>
  <si>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</si>
  <si>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</si>
  <si>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</si>
  <si>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</si>
  <si>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</si>
  <si>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</si>
  <si>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</si>
  <si>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</si>
  <si>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</si>
  <si>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</si>
  <si>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</si>
  <si>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</si>
  <si>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</si>
  <si>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</si>
  <si>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</si>
  <si>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</si>
  <si>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</si>
  <si>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</si>
  <si>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</si>
  <si>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</si>
  <si>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</si>
  <si>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</si>
  <si>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</si>
  <si>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</si>
  <si>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</si>
  <si>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</si>
  <si>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</si>
  <si>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</si>
  <si>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</si>
  <si>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</si>
  <si>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</si>
  <si>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</si>
  <si>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</si>
  <si>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</si>
  <si>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</si>
  <si>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</si>
  <si>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</si>
  <si>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</si>
  <si>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</si>
  <si>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</si>
  <si>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</si>
  <si>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</si>
  <si>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</si>
  <si>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</si>
  <si>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</si>
  <si>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</si>
  <si>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</si>
  <si>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</si>
  <si>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</si>
  <si>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</si>
  <si>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</si>
  <si>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</si>
  <si>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</si>
  <si>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</si>
  <si>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</si>
  <si>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</si>
  <si>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</si>
  <si>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</si>
  <si>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</si>
  <si>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</si>
  <si>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</si>
  <si>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</si>
  <si>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</si>
  <si>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</si>
  <si>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</si>
  <si>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</si>
  <si>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</si>
  <si>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</si>
  <si>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</si>
  <si>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</si>
  <si>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</si>
  <si>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</si>
  <si>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</si>
  <si>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</si>
  <si>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</si>
  <si>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</si>
  <si>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</si>
  <si>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</si>
  <si>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</si>
  <si>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</si>
  <si>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</si>
  <si>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</si>
  <si>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</si>
  <si>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</si>
  <si>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</si>
  <si>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</si>
  <si>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</si>
  <si>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</si>
  <si>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</si>
  <si>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</si>
  <si>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</si>
  <si>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</si>
  <si>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</si>
  <si>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</si>
  <si>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</si>
  <si>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</si>
  <si>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</si>
  <si>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</si>
  <si>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</si>
  <si>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</si>
  <si>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</si>
  <si>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</si>
  <si>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</si>
  <si>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</si>
  <si>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</si>
  <si>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</si>
  <si>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</si>
  <si>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</si>
  <si>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</si>
  <si>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</si>
  <si>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</si>
  <si>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</si>
  <si>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</si>
  <si>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</si>
  <si>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</si>
  <si>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</si>
  <si>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</si>
  <si>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</si>
  <si>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</si>
  <si>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</si>
  <si>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</si>
  <si>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</si>
  <si>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</si>
  <si>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</si>
  <si>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</si>
  <si>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</si>
  <si>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</si>
  <si>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</si>
  <si>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</si>
  <si>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</si>
  <si>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</si>
  <si>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</si>
  <si>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</si>
  <si>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</si>
  <si>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</si>
  <si>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</si>
  <si>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</si>
  <si>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</si>
  <si>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</si>
  <si>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</si>
  <si>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</si>
  <si>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</si>
  <si>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</si>
  <si>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</si>
  <si>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</si>
  <si>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</si>
  <si>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</si>
  <si>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</si>
  <si>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</si>
  <si>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</si>
  <si>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</si>
  <si>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</si>
  <si>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</si>
  <si>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</si>
  <si>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</si>
  <si>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</si>
  <si>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</si>
  <si>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</si>
  <si>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</si>
  <si>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</si>
  <si>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</si>
  <si>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</si>
  <si>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</si>
  <si>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</si>
  <si>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</si>
  <si>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</si>
  <si>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</si>
  <si>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</si>
  <si>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</si>
  <si>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</si>
  <si>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</si>
  <si>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</si>
  <si>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</si>
  <si>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</si>
  <si>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</si>
  <si>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</si>
  <si>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</si>
  <si>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</si>
  <si>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</si>
  <si>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</si>
  <si>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</si>
  <si>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</si>
  <si>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</si>
  <si>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</si>
  <si>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</si>
  <si>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</si>
  <si>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</si>
  <si>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</si>
  <si>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</si>
  <si>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</si>
  <si>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</si>
  <si>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</si>
  <si>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</si>
  <si>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</si>
  <si>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</si>
  <si>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</si>
  <si>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</si>
  <si>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</si>
  <si>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</si>
  <si>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</si>
  <si>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</si>
  <si>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</si>
  <si>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</si>
  <si>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</si>
  <si>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</si>
  <si>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</si>
  <si>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</si>
  <si>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</si>
  <si>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</si>
  <si>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</si>
  <si>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</si>
  <si>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</si>
  <si>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</si>
  <si>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</si>
  <si>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</si>
  <si>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</si>
  <si>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</si>
  <si>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</si>
  <si>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</si>
  <si>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</si>
  <si>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</si>
  <si>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</si>
  <si>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</si>
  <si>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</si>
  <si>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</si>
  <si>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</si>
  <si>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</si>
  <si>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</si>
  <si>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</si>
  <si>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</si>
  <si>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</si>
  <si>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</si>
  <si>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</si>
  <si>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</si>
  <si>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</si>
  <si>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</si>
  <si>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</si>
  <si>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</si>
  <si>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</si>
  <si>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</si>
  <si>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</si>
  <si>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</si>
  <si>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</si>
  <si>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</si>
  <si>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</si>
  <si>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</si>
  <si>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</si>
  <si>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</si>
  <si>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</si>
  <si>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</si>
  <si>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</si>
  <si>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</si>
  <si>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</si>
  <si>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</si>
  <si>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</si>
  <si>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</si>
  <si>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</si>
  <si>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</si>
  <si>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</si>
  <si>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</si>
  <si>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</si>
  <si>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</si>
  <si>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</si>
  <si>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</si>
  <si>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</si>
  <si>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</si>
  <si>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</si>
  <si>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</si>
  <si>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</si>
  <si>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</si>
  <si>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</si>
  <si>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</si>
  <si>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</si>
  <si>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</si>
  <si>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</si>
  <si>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</si>
  <si>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</si>
  <si>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</si>
  <si>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</si>
  <si>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</si>
  <si>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</si>
  <si>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</si>
  <si>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</si>
  <si>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</si>
  <si>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</si>
  <si>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</si>
  <si>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</si>
  <si>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</si>
  <si>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</si>
  <si>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</si>
  <si>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</si>
  <si>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</si>
  <si>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</si>
  <si>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</si>
  <si>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</si>
  <si>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</si>
  <si>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</si>
  <si>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</si>
  <si>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</si>
  <si>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</si>
  <si>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</si>
  <si>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</si>
  <si>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</si>
  <si>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</si>
  <si>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</si>
  <si>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</si>
  <si>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</si>
  <si>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</si>
  <si>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</si>
  <si>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</si>
  <si>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</si>
  <si>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</si>
  <si>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</si>
  <si>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</si>
  <si>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</si>
  <si>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</si>
  <si>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</si>
  <si>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</si>
  <si>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</si>
  <si>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</si>
  <si>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</si>
  <si>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</si>
  <si>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</si>
  <si>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</si>
  <si>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</si>
  <si>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</si>
  <si>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</si>
  <si>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</si>
  <si>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</si>
  <si>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</si>
  <si>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</si>
  <si>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</si>
  <si>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</si>
  <si>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</si>
  <si>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</si>
  <si>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</si>
  <si>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</si>
  <si>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</si>
  <si>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</si>
  <si>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</si>
  <si>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</si>
  <si>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</si>
  <si>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</si>
  <si>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</si>
  <si>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</si>
  <si>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</si>
  <si>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</si>
  <si>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</si>
  <si>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</si>
  <si>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</si>
  <si>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</si>
  <si>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</si>
  <si>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</si>
  <si>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</si>
  <si>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</si>
  <si>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</si>
  <si>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</si>
  <si>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</si>
  <si>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</si>
  <si>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</si>
  <si>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</si>
  <si>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</si>
  <si>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</si>
  <si>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</si>
  <si>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</si>
  <si>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</si>
  <si>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</si>
  <si>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</si>
  <si>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</si>
  <si>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</si>
  <si>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</si>
  <si>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</si>
  <si>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</si>
  <si>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</si>
  <si>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</si>
  <si>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</si>
  <si>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</si>
  <si>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</si>
  <si>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</si>
  <si>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</si>
  <si>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</si>
  <si>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</si>
  <si>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</si>
  <si>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</si>
  <si>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</si>
  <si>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</si>
  <si>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</si>
  <si>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</si>
  <si>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</si>
  <si>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</si>
  <si>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</si>
  <si>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</si>
  <si>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</si>
  <si>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</si>
  <si>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</si>
  <si>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</si>
  <si>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</si>
  <si>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</si>
  <si>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</si>
  <si>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</si>
  <si>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</si>
  <si>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</si>
  <si>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</si>
  <si>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</si>
  <si>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</si>
  <si>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</si>
  <si>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</si>
  <si>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</si>
  <si>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</si>
  <si>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</si>
  <si>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</si>
  <si>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</si>
  <si>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</si>
  <si>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</si>
  <si>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</si>
  <si>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</si>
  <si>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</si>
  <si>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</si>
  <si>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</si>
  <si>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</si>
  <si>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</si>
  <si>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</si>
  <si>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</si>
  <si>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</si>
  <si>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</si>
  <si>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</si>
  <si>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</si>
  <si>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</si>
  <si>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</si>
  <si>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</si>
  <si>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</si>
  <si>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</si>
  <si>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</si>
  <si>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</si>
  <si>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</si>
  <si>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</si>
  <si>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</si>
  <si>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</si>
  <si>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</si>
  <si>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</si>
  <si>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</si>
  <si>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</si>
  <si>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</si>
  <si>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</si>
  <si>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</si>
  <si>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</si>
  <si>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</si>
  <si>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</si>
  <si>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</si>
  <si>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</si>
  <si>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</si>
  <si>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</si>
  <si>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</si>
  <si>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</si>
  <si>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</si>
  <si>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</si>
  <si>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</si>
  <si>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</si>
  <si>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</si>
  <si>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</si>
  <si>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</si>
  <si>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</si>
  <si>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</si>
  <si>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</si>
  <si>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</si>
  <si>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</si>
  <si>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</si>
  <si>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</si>
  <si>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</si>
  <si>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</si>
  <si>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</si>
  <si>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</si>
  <si>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</si>
  <si>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</si>
  <si>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</si>
  <si>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</si>
  <si>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</si>
  <si>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</si>
  <si>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</si>
  <si>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</si>
  <si>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</si>
  <si>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</si>
  <si>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</si>
  <si>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</si>
  <si>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</si>
  <si>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</si>
  <si>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</si>
  <si>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</si>
  <si>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</si>
  <si>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</si>
  <si>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</si>
  <si>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</si>
  <si>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</si>
  <si>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</si>
  <si>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</si>
  <si>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</si>
  <si>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</si>
  <si>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</si>
  <si>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</si>
  <si>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</si>
  <si>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</si>
  <si>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</si>
  <si>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</si>
  <si>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</si>
  <si>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</si>
  <si>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</si>
  <si>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</si>
  <si>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</si>
  <si>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</si>
  <si>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</si>
  <si>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</si>
  <si>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</si>
  <si>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</si>
  <si>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</si>
  <si>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</si>
  <si>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</si>
  <si>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</si>
  <si>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</si>
  <si>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</si>
  <si>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</si>
  <si>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</si>
  <si>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</si>
  <si>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</si>
  <si>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</si>
  <si>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</si>
  <si>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</si>
  <si>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</si>
  <si>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</si>
  <si>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</si>
  <si>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</si>
  <si>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</si>
  <si>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</si>
  <si>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</si>
  <si>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</si>
  <si>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</si>
  <si>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</si>
  <si>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</si>
  <si>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</si>
  <si>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</si>
  <si>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</si>
  <si>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</si>
  <si>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</si>
  <si>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</si>
  <si>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</si>
  <si>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</si>
  <si>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</si>
  <si>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</si>
  <si>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</si>
  <si>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</si>
  <si>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</si>
  <si>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</si>
  <si>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</si>
  <si>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</si>
  <si>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</si>
  <si>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</si>
  <si>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</si>
  <si>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</si>
  <si>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</si>
  <si>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</si>
  <si>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</si>
  <si>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</si>
  <si>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</si>
  <si>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</si>
  <si>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</si>
  <si>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</si>
  <si>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</si>
  <si>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</si>
  <si>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</si>
  <si>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</si>
  <si>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</si>
  <si>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</si>
  <si>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</si>
  <si>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</si>
  <si>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</si>
  <si>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</si>
  <si>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</si>
  <si>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</si>
  <si>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</si>
  <si>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</si>
  <si>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</si>
  <si>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</si>
  <si>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</si>
  <si>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</si>
  <si>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</si>
  <si>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</si>
  <si>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</si>
  <si>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</si>
  <si>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</si>
  <si>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</si>
  <si>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</si>
  <si>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</si>
  <si>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</si>
  <si>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</si>
  <si>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</si>
  <si>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</si>
  <si>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</si>
  <si>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</si>
  <si>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</si>
  <si>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</si>
  <si>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</si>
  <si>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</si>
  <si>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</si>
  <si>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</si>
  <si>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</si>
  <si>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</si>
  <si>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</si>
  <si>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</si>
  <si>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</si>
  <si>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</si>
  <si>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</si>
  <si>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</si>
  <si>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</si>
  <si>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</si>
  <si>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</si>
  <si>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</si>
  <si>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</si>
  <si>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</si>
  <si>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</si>
  <si>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</si>
  <si>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</si>
  <si>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</si>
  <si>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</si>
  <si>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</si>
  <si>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</si>
  <si>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</si>
  <si>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</si>
  <si>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</si>
  <si>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</si>
  <si>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</si>
  <si>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</si>
  <si>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</si>
  <si>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</si>
  <si>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</si>
  <si>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</si>
  <si>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</si>
  <si>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</si>
  <si>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</si>
  <si>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</si>
  <si>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</si>
  <si>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</si>
  <si>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</si>
  <si>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</si>
  <si>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</si>
  <si>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</si>
  <si>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</si>
  <si>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</si>
  <si>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</si>
  <si>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</si>
  <si>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</si>
  <si>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</si>
  <si>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</si>
  <si>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</si>
  <si>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</si>
  <si>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</si>
  <si>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</si>
  <si>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</si>
  <si>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</si>
  <si>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</si>
  <si>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</si>
  <si>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</si>
  <si>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</si>
  <si>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</si>
  <si>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</si>
  <si>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</si>
  <si>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</si>
  <si>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</si>
  <si>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</si>
  <si>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</si>
  <si>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</si>
  <si>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</si>
  <si>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</si>
  <si>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</si>
  <si>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</si>
  <si>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</si>
  <si>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</si>
  <si>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</si>
  <si>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</si>
  <si>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</si>
  <si>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</si>
  <si>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</si>
  <si>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</si>
  <si>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</si>
  <si>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</si>
  <si>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</si>
  <si>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</si>
  <si>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</si>
  <si>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</si>
  <si>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</si>
  <si>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</si>
  <si>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</si>
  <si>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</si>
  <si>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</si>
  <si>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</si>
  <si>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</si>
  <si>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</si>
  <si>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</si>
  <si>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</si>
  <si>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</si>
  <si>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</si>
  <si>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</si>
  <si>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</si>
  <si>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</si>
  <si>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</si>
  <si>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</si>
  <si>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</si>
  <si>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</si>
  <si>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</si>
  <si>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</si>
  <si>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</si>
  <si>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</si>
  <si>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</si>
  <si>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</si>
  <si>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</si>
  <si>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</si>
  <si>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</si>
  <si>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</si>
  <si>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</si>
  <si>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</si>
  <si>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</si>
  <si>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</si>
  <si>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</si>
  <si>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</si>
  <si>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</si>
  <si>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</si>
  <si>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</si>
  <si>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</si>
  <si>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</si>
  <si>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</si>
  <si>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</si>
  <si>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</si>
  <si>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</si>
  <si>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</si>
  <si>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</si>
  <si>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</si>
  <si>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</si>
  <si>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</si>
  <si>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</si>
  <si>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</si>
  <si>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</si>
  <si>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</si>
  <si>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</si>
  <si>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</si>
  <si>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</si>
  <si>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</si>
  <si>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</si>
  <si>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</si>
  <si>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</si>
  <si>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</si>
  <si>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</si>
  <si>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</si>
  <si>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</si>
  <si>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</si>
  <si>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</si>
  <si>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</si>
  <si>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</si>
  <si>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</si>
  <si>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</si>
  <si>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</si>
  <si>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</si>
  <si>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</si>
  <si>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</si>
  <si>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</si>
  <si>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</si>
  <si>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</si>
  <si>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</si>
  <si>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</si>
  <si>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</si>
  <si>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</si>
  <si>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</si>
  <si>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</si>
  <si>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</si>
  <si>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</si>
  <si>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</si>
  <si>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</si>
  <si>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</si>
  <si>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</si>
  <si>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</si>
  <si>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</si>
  <si>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</si>
  <si>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</si>
  <si>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</si>
  <si>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</si>
  <si>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</si>
  <si>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</si>
  <si>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</si>
  <si>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</si>
  <si>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</si>
  <si>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</si>
  <si>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</si>
  <si>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</si>
  <si>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</si>
  <si>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</si>
  <si>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</si>
  <si>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</si>
  <si>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</si>
  <si>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</si>
  <si>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</si>
  <si>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</si>
  <si>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</si>
  <si>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</si>
  <si>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</si>
  <si>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</si>
  <si>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</si>
  <si>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</si>
  <si>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</si>
  <si>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</si>
  <si>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</si>
  <si>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</si>
  <si>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</si>
  <si>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</si>
  <si>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</si>
  <si>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</si>
  <si>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</si>
  <si>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</si>
  <si>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</si>
  <si>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</si>
  <si>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</si>
  <si>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</si>
  <si>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</si>
  <si>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</si>
  <si>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</si>
  <si>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</si>
  <si>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</si>
  <si>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</si>
  <si>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</si>
  <si>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</si>
  <si>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</si>
  <si>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</si>
  <si>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</si>
  <si>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</si>
  <si>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</si>
  <si>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</si>
  <si>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</si>
  <si>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</si>
  <si>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</si>
  <si>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</si>
  <si>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</si>
  <si>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</si>
  <si>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</si>
  <si>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</si>
  <si>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</si>
  <si>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</si>
  <si>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</si>
  <si>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</si>
  <si>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</si>
  <si>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</si>
  <si>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</si>
  <si>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</si>
  <si>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</si>
  <si>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</si>
  <si>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</si>
  <si>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</si>
  <si>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</si>
  <si>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</si>
  <si>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</si>
  <si>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</si>
  <si>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</si>
  <si>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</si>
  <si>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</si>
  <si>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</si>
  <si>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</si>
  <si>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</si>
  <si>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</si>
  <si>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</si>
  <si>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</si>
  <si>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</si>
  <si>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</si>
  <si>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</si>
  <si>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</si>
  <si>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</si>
  <si>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</si>
  <si>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</si>
  <si>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</si>
  <si>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</si>
  <si>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</si>
  <si>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</si>
  <si>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</si>
  <si>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</si>
  <si>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</si>
  <si>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</si>
  <si>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</si>
  <si>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</si>
  <si>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</si>
  <si>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</si>
  <si>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</si>
  <si>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</si>
  <si>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</si>
  <si>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</si>
  <si>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</si>
  <si>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</si>
  <si>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</si>
  <si>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</si>
  <si>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</si>
  <si>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</si>
  <si>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</si>
  <si>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</si>
  <si>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</si>
  <si>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</si>
  <si>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</si>
  <si>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</si>
  <si>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</si>
  <si>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</si>
  <si>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</si>
  <si>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</si>
  <si>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</si>
  <si>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</si>
  <si>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</si>
  <si>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</si>
  <si>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</si>
  <si>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</si>
  <si>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</si>
  <si>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</si>
  <si>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</si>
  <si>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</si>
  <si>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</si>
  <si>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</si>
  <si>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</si>
  <si>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</si>
  <si>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</si>
  <si>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</si>
  <si>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</si>
  <si>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</si>
  <si>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</si>
  <si>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</si>
  <si>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</si>
  <si>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</si>
  <si>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</si>
  <si>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</si>
  <si>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</si>
  <si>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</si>
  <si>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</si>
  <si>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</si>
  <si>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</si>
  <si>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</si>
  <si>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</si>
  <si>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</si>
  <si>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</si>
  <si>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</si>
  <si>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</si>
  <si>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</si>
  <si>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</si>
  <si>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</si>
  <si>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</si>
  <si>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</si>
  <si>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</si>
  <si>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</si>
  <si>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</si>
  <si>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</si>
  <si>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</si>
  <si>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</si>
  <si>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</si>
  <si>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</si>
  <si>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</si>
  <si>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</si>
  <si>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</si>
  <si>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</si>
  <si>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</si>
  <si>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</si>
  <si>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</si>
  <si>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</si>
  <si>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</si>
  <si>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</si>
  <si>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</si>
  <si>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</si>
  <si>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</si>
  <si>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</si>
  <si>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</si>
  <si>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</si>
  <si>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</si>
  <si>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</si>
  <si>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</si>
  <si>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</si>
  <si>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</si>
  <si>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</si>
  <si>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</si>
  <si>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</si>
  <si>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</si>
  <si>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</si>
  <si>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</si>
  <si>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</si>
  <si>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</si>
  <si>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</si>
  <si>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</si>
  <si>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</si>
  <si>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</si>
  <si>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</si>
  <si>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</si>
  <si>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</si>
  <si>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</si>
  <si>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</si>
  <si>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</si>
  <si>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</si>
  <si>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</si>
  <si>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</si>
  <si>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</si>
  <si>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</si>
  <si>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</si>
  <si>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</si>
  <si>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</si>
  <si>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</si>
  <si>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</si>
  <si>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</si>
  <si>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</si>
  <si>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</si>
  <si>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</si>
  <si>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</si>
  <si>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</si>
  <si>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</si>
  <si>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</si>
  <si>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</si>
  <si>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</si>
  <si>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</si>
  <si>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</si>
  <si>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</si>
  <si>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</si>
  <si>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</si>
  <si>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</si>
  <si>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</si>
  <si>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</si>
  <si>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</si>
  <si>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</si>
  <si>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</si>
  <si>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</si>
  <si>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</si>
  <si>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</si>
  <si>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</si>
  <si>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</si>
  <si>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</si>
  <si>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</si>
  <si>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</si>
  <si>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</si>
  <si>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</si>
  <si>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</si>
  <si>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</si>
  <si>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</si>
  <si>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</si>
  <si>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</si>
  <si>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</si>
  <si>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</si>
  <si>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</si>
  <si>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</si>
  <si>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</si>
  <si>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</si>
  <si>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</si>
  <si>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</si>
  <si>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</si>
  <si>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</si>
  <si>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</si>
  <si>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</si>
  <si>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</si>
  <si>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</si>
  <si>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</si>
  <si>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</si>
  <si>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</si>
  <si>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</si>
  <si>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</si>
  <si>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</si>
  <si>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</si>
  <si>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</si>
  <si>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</si>
  <si>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</si>
  <si>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</si>
  <si>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</si>
  <si>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</si>
  <si>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</si>
  <si>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</si>
  <si>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</si>
  <si>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</si>
  <si>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</si>
  <si>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</si>
  <si>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</si>
  <si>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</si>
  <si>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</si>
  <si>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</si>
  <si>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</si>
  <si>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</si>
  <si>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</si>
  <si>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</si>
  <si>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</si>
  <si>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</si>
  <si>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</si>
  <si>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</si>
  <si>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</si>
  <si>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</si>
  <si>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</si>
  <si>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</si>
  <si>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</si>
  <si>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</si>
  <si>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</si>
  <si>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</si>
  <si>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</si>
  <si>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</si>
  <si>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</si>
  <si>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</si>
  <si>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</si>
  <si>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</si>
  <si>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</si>
  <si>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</si>
  <si>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</si>
  <si>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</si>
  <si>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</si>
  <si>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</si>
  <si>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</si>
  <si>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</si>
  <si>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</si>
  <si>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</si>
  <si>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</si>
  <si>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</si>
  <si>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</si>
  <si>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</si>
  <si>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</si>
  <si>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</si>
  <si>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</si>
  <si>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</si>
  <si>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</si>
  <si>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</si>
  <si>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</si>
  <si>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</si>
  <si>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</si>
  <si>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</si>
  <si>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</si>
  <si>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</si>
  <si>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</si>
  <si>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</si>
  <si>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</si>
  <si>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</si>
  <si>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</si>
  <si>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</si>
  <si>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</si>
  <si>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</si>
  <si>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</si>
  <si>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</si>
  <si>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</si>
  <si>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</si>
  <si>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</si>
  <si>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</si>
  <si>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</si>
  <si>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</si>
  <si>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</si>
  <si>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</si>
  <si>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</si>
  <si>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</si>
  <si>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</si>
  <si>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</si>
  <si>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</si>
  <si>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</si>
  <si>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</si>
  <si>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</si>
  <si>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</si>
  <si>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</si>
  <si>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</si>
  <si>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</si>
  <si>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</si>
  <si>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</si>
  <si>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</si>
  <si>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</si>
  <si>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</si>
  <si>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</si>
  <si>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</si>
  <si>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</si>
  <si>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</si>
  <si>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</si>
  <si>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</si>
  <si>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</si>
  <si>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</si>
  <si>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</si>
  <si>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</si>
  <si>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</si>
  <si>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</si>
  <si>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</si>
  <si>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</si>
  <si>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</si>
  <si>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</si>
  <si>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</si>
  <si>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</si>
  <si>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</si>
  <si>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</si>
  <si>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</si>
  <si>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</si>
  <si>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</si>
  <si>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</si>
  <si>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</si>
  <si>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</si>
  <si>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</si>
  <si>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</si>
  <si>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</si>
  <si>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</si>
  <si>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</si>
  <si>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</si>
  <si>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</si>
  <si>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</si>
  <si>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</si>
  <si>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</si>
  <si>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</si>
  <si>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</si>
  <si>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</si>
  <si>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</si>
  <si>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</si>
  <si>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</si>
  <si>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</si>
  <si>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</si>
  <si>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</si>
  <si>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</si>
  <si>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</si>
  <si>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</si>
  <si>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</si>
  <si>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</si>
  <si>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</si>
  <si>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</si>
  <si>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</si>
  <si>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</si>
  <si>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</si>
  <si>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</si>
  <si>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</si>
  <si>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</si>
  <si>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</si>
  <si>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</si>
  <si>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</si>
  <si>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</si>
  <si>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</si>
  <si>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</si>
  <si>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</si>
  <si>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</si>
  <si>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</si>
  <si>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</si>
  <si>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</si>
  <si>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</si>
  <si>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</si>
  <si>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</si>
  <si>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</si>
  <si>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</si>
  <si>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</si>
  <si>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</si>
  <si>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</si>
  <si>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</si>
  <si>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</si>
  <si>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</si>
  <si>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</si>
  <si>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</si>
  <si>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</si>
  <si>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</si>
  <si>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</si>
  <si>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</si>
  <si>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</si>
  <si>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</si>
  <si>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</si>
  <si>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</si>
  <si>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</si>
  <si>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</si>
  <si>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</si>
  <si>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</si>
  <si>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</si>
  <si>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</si>
  <si>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</si>
  <si>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</si>
  <si>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</si>
  <si>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</si>
  <si>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</si>
  <si>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</si>
  <si>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</si>
  <si>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</si>
  <si>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</si>
  <si>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</si>
  <si>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</si>
  <si>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</si>
  <si>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</si>
  <si>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</si>
  <si>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</si>
  <si>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</si>
  <si>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</si>
  <si>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</si>
  <si>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</si>
  <si>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</si>
  <si>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</si>
  <si>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</si>
  <si>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</si>
  <si>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</si>
  <si>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</si>
  <si>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</si>
  <si>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</si>
  <si>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</si>
  <si>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</si>
  <si>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</si>
  <si>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</si>
  <si>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</si>
  <si>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</si>
  <si>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</si>
  <si>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</si>
  <si>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</si>
  <si>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</si>
  <si>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</si>
  <si>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</si>
  <si>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</si>
  <si>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</si>
  <si>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</si>
  <si>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</si>
  <si>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</si>
  <si>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</si>
  <si>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</si>
  <si>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</si>
  <si>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</si>
  <si>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</si>
  <si>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</si>
  <si>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</si>
  <si>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</si>
  <si>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</si>
  <si>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</si>
  <si>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</si>
  <si>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</si>
  <si>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</si>
  <si>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</si>
  <si>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</si>
  <si>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</si>
  <si>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</si>
  <si>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</si>
  <si>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</si>
  <si>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</si>
  <si>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</si>
  <si>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</si>
  <si>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</si>
  <si>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</si>
  <si>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</si>
  <si>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</si>
  <si>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</si>
  <si>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</si>
  <si>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</si>
  <si>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</si>
  <si>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</si>
  <si>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</si>
  <si>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</si>
  <si>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</si>
  <si>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</si>
  <si>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</si>
  <si>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</si>
  <si>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</si>
  <si>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</si>
  <si>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</si>
  <si>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</si>
  <si>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</si>
  <si>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</si>
  <si>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</si>
  <si>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</si>
  <si>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</si>
  <si>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</si>
  <si>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</si>
  <si>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</si>
  <si>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</si>
  <si>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</si>
  <si>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</si>
  <si>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</si>
  <si>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</si>
  <si>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</si>
  <si>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</si>
  <si>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</si>
  <si>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</si>
  <si>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</si>
  <si>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</si>
  <si>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</si>
  <si>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</si>
  <si>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</si>
  <si>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</si>
  <si>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</si>
  <si>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</si>
  <si>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</si>
  <si>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</si>
  <si>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</si>
  <si>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</si>
  <si>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</si>
  <si>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</si>
  <si>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</si>
  <si>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</si>
  <si>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</si>
  <si>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</si>
  <si>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</si>
  <si>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</si>
  <si>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</si>
  <si>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</si>
  <si>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</si>
  <si>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</si>
  <si>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</si>
  <si>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</si>
  <si>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</si>
  <si>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</si>
  <si>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</si>
  <si>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</si>
  <si>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</si>
  <si>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</si>
  <si>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</si>
  <si>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</si>
  <si>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</si>
  <si>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</si>
  <si>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</si>
  <si>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</si>
  <si>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</si>
  <si>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</si>
  <si>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</si>
  <si>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</si>
  <si>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</si>
  <si>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</si>
  <si>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</si>
  <si>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</si>
  <si>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</si>
  <si>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</si>
  <si>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</si>
  <si>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</si>
  <si>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</si>
  <si>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</si>
  <si>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</si>
  <si>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</si>
  <si>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</si>
  <si>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</si>
  <si>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</si>
  <si>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</si>
  <si>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</si>
  <si>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</si>
  <si>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</si>
  <si>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</si>
  <si>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</si>
  <si>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</si>
  <si>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</si>
  <si>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</si>
  <si>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</si>
  <si>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</si>
  <si>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</si>
  <si>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</si>
  <si>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</si>
  <si>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</si>
  <si>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</si>
  <si>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</si>
  <si>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</si>
  <si>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</si>
  <si>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</si>
  <si>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</si>
  <si>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</si>
  <si>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</si>
  <si>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</si>
  <si>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</si>
  <si>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</si>
  <si>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</si>
  <si>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</si>
  <si>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</si>
  <si>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</si>
  <si>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</si>
  <si>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</si>
  <si>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</si>
  <si>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</si>
  <si>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</si>
  <si>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</si>
  <si>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</si>
  <si>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</si>
  <si>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</si>
  <si>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</si>
  <si>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</si>
  <si>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</si>
  <si>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</si>
  <si>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</si>
  <si>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</si>
  <si>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</si>
  <si>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</si>
  <si>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</si>
  <si>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</si>
  <si>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</si>
  <si>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</si>
  <si>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</si>
  <si>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</si>
  <si>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</si>
  <si>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</si>
  <si>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</si>
  <si>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</si>
  <si>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</si>
  <si>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</si>
  <si>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</si>
  <si>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</si>
  <si>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</si>
  <si>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</si>
  <si>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</si>
  <si>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</si>
  <si>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</si>
  <si>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</si>
  <si>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</si>
  <si>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</si>
  <si>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</si>
  <si>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</si>
  <si>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</si>
  <si>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</si>
  <si>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</si>
  <si>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</si>
  <si>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</si>
  <si>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</si>
  <si>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</si>
  <si>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</si>
  <si>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</si>
  <si>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</si>
  <si>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</si>
  <si>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</si>
  <si>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</si>
  <si>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</si>
  <si>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</si>
  <si>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</si>
  <si>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</si>
  <si>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</si>
  <si>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</si>
  <si>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</si>
  <si>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</si>
  <si>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</si>
  <si>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</si>
  <si>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</si>
  <si>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</si>
  <si>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</si>
  <si>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</si>
  <si>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</si>
  <si>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</si>
  <si>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</si>
  <si>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</si>
  <si>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</si>
  <si>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</si>
  <si>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</si>
  <si>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</si>
  <si>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</si>
  <si>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</si>
  <si>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</si>
  <si>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</si>
  <si>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</si>
  <si>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</si>
  <si>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</si>
  <si>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</si>
  <si>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</si>
  <si>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</si>
  <si>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</si>
  <si>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</si>
  <si>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</si>
  <si>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</si>
  <si>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</si>
  <si>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</si>
  <si>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</si>
  <si>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</si>
  <si>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</si>
  <si>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</si>
  <si>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</si>
  <si>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</si>
  <si>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</si>
  <si>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</si>
  <si>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</si>
  <si>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</si>
  <si>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</si>
  <si>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</si>
  <si>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</si>
  <si>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</si>
  <si>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</si>
  <si>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</si>
  <si>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</si>
  <si>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</si>
  <si>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</si>
  <si>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</si>
  <si>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</si>
  <si>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</si>
  <si>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</si>
  <si>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</si>
  <si>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</si>
  <si>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</si>
  <si>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</si>
  <si>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</si>
  <si>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</si>
  <si>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</si>
  <si>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</si>
  <si>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</si>
  <si>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</si>
  <si>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</si>
  <si>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</si>
  <si>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</si>
  <si>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</si>
  <si>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</si>
  <si>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</si>
  <si>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</si>
  <si>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</si>
  <si>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</si>
  <si>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</si>
  <si>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</si>
  <si>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</si>
  <si>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</si>
  <si>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</si>
  <si>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</si>
  <si>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</si>
  <si>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</si>
  <si>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</si>
  <si>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</si>
  <si>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</si>
  <si>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</si>
  <si>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</si>
  <si>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</si>
  <si>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</si>
  <si>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</si>
  <si>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</si>
  <si>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</si>
  <si>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</si>
  <si>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</si>
  <si>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</si>
  <si>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</si>
  <si>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</si>
  <si>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</si>
  <si>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</si>
  <si>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</si>
  <si>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</si>
  <si>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</si>
  <si>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</si>
  <si>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</si>
  <si>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</si>
  <si>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</si>
  <si>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</si>
  <si>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</si>
  <si>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</si>
  <si>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</si>
  <si>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</si>
  <si>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</si>
  <si>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</si>
  <si>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</si>
  <si>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</si>
  <si>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</si>
  <si>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</si>
  <si>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</si>
  <si>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</si>
  <si>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</si>
  <si>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</si>
  <si>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</si>
  <si>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</si>
  <si>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</si>
  <si>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</si>
  <si>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</si>
  <si>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</si>
  <si>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</si>
  <si>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</si>
  <si>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</si>
  <si>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</si>
  <si>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</si>
  <si>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</si>
  <si>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</si>
  <si>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</si>
  <si>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</si>
  <si>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</si>
  <si>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</si>
  <si>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</si>
  <si>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</si>
  <si>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</si>
  <si>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</si>
  <si>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</si>
  <si>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</si>
  <si>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</si>
  <si>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</si>
  <si>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</si>
  <si>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</si>
  <si>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</si>
  <si>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</si>
  <si>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</si>
  <si>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</si>
  <si>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</si>
  <si>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</si>
  <si>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</si>
  <si>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</si>
  <si>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</si>
  <si>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</si>
  <si>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</si>
  <si>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</si>
  <si>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</si>
  <si>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</si>
  <si>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</si>
  <si>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</si>
  <si>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</si>
  <si>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</si>
  <si>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</si>
  <si>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</si>
  <si>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</si>
  <si>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</si>
  <si>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</si>
  <si>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</si>
  <si>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</si>
  <si>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</si>
  <si>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</si>
  <si>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</si>
  <si>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</si>
  <si>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</si>
  <si>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</si>
  <si>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</si>
  <si>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</si>
  <si>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</si>
  <si>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</si>
  <si>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</si>
  <si>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</si>
  <si>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</si>
  <si>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</si>
  <si>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</si>
  <si>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</si>
  <si>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</si>
  <si>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</si>
  <si>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</si>
  <si>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</si>
  <si>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</si>
  <si>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</si>
  <si>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</si>
  <si>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</si>
  <si>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</si>
  <si>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</si>
  <si>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</si>
  <si>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</si>
  <si>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</si>
  <si>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</si>
  <si>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</si>
  <si>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</si>
  <si>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</si>
  <si>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</si>
  <si>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</si>
  <si>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</si>
  <si>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</si>
  <si>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</si>
  <si>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</si>
  <si>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</si>
  <si>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</si>
  <si>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</si>
  <si>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</si>
  <si>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</si>
  <si>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</si>
  <si>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</si>
  <si>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</si>
  <si>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</si>
  <si>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</si>
  <si>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</si>
  <si>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</si>
  <si>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</si>
  <si>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</si>
  <si>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</si>
  <si>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</si>
  <si>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</si>
  <si>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</si>
  <si>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</si>
  <si>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</si>
  <si>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</si>
  <si>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</si>
  <si>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</si>
  <si>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</si>
  <si>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</si>
  <si>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</si>
  <si>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</si>
  <si>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</si>
  <si>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</si>
  <si>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</si>
  <si>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</si>
  <si>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</si>
  <si>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</si>
  <si>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</si>
  <si>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</si>
  <si>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</si>
  <si>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</si>
  <si>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</si>
  <si>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</si>
  <si>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</si>
  <si>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</si>
  <si>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</si>
  <si>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</si>
  <si>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</si>
  <si>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</si>
  <si>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</si>
  <si>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</si>
  <si>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</si>
  <si>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</si>
  <si>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</si>
  <si>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</si>
  <si>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</si>
  <si>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</si>
  <si>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</si>
  <si>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</si>
  <si>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</si>
  <si>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</si>
  <si>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</si>
  <si>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</si>
  <si>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</si>
  <si>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</si>
  <si>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</si>
  <si>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</si>
  <si>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</si>
  <si>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</si>
  <si>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</si>
  <si>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</si>
  <si>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</si>
  <si>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</si>
  <si>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</si>
  <si>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</si>
  <si>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</si>
  <si>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</si>
  <si>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</si>
  <si>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</si>
  <si>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</si>
  <si>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</si>
  <si>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</si>
  <si>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</si>
  <si>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</si>
  <si>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</si>
  <si>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</si>
  <si>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</si>
  <si>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</si>
  <si>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</si>
  <si>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</si>
  <si>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</si>
  <si>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</si>
  <si>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</si>
  <si>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</si>
  <si>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</si>
  <si>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</si>
  <si>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</si>
  <si>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</si>
  <si>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</si>
  <si>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</si>
  <si>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</si>
  <si>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</si>
  <si>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</si>
  <si>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</si>
  <si>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</si>
  <si>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</si>
  <si>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</si>
  <si>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</si>
  <si>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</si>
  <si>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</si>
  <si>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</si>
  <si>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</si>
  <si>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</si>
  <si>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</si>
  <si>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</si>
  <si>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</si>
  <si>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</si>
  <si>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</si>
  <si>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</si>
  <si>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</si>
  <si>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</si>
  <si>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</si>
  <si>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</si>
  <si>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</si>
  <si>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</si>
  <si>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</si>
  <si>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</si>
  <si>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</si>
  <si>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</si>
  <si>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</si>
  <si>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</si>
  <si>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</si>
  <si>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</si>
  <si>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</si>
  <si>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</si>
  <si>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</si>
  <si>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</si>
  <si>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</si>
  <si>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</si>
  <si>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</si>
  <si>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</si>
  <si>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</si>
  <si>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</si>
  <si>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</si>
  <si>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</si>
  <si>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</si>
  <si>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</si>
  <si>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</si>
  <si>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</si>
  <si>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</si>
  <si>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</si>
  <si>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</si>
  <si>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</si>
  <si>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</si>
  <si>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</si>
  <si>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</si>
  <si>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</si>
  <si>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</si>
  <si>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</si>
  <si>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</si>
  <si>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</si>
  <si>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</si>
  <si>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</si>
  <si>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</si>
  <si>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</si>
  <si>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</si>
  <si>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</si>
  <si>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</si>
  <si>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</si>
  <si>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</si>
  <si>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</si>
  <si>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</si>
  <si>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</si>
  <si>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</si>
  <si>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</si>
  <si>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</si>
  <si>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</si>
  <si>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</si>
  <si>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</si>
  <si>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</si>
  <si>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</si>
  <si>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</si>
  <si>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</si>
  <si>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</si>
  <si>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</si>
  <si>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</si>
  <si>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</si>
  <si>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</si>
  <si>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</si>
  <si>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</si>
  <si>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</si>
  <si>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</si>
  <si>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</si>
  <si>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</si>
  <si>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</si>
  <si>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</si>
  <si>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</si>
  <si>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</si>
  <si>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</si>
  <si>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</si>
  <si>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</si>
  <si>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</si>
  <si>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</si>
  <si>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</si>
  <si>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</si>
  <si>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</si>
  <si>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</si>
  <si>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</si>
  <si>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</si>
  <si>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</si>
  <si>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</si>
  <si>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</si>
  <si>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</si>
  <si>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</si>
  <si>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</si>
  <si>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</si>
  <si>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</si>
  <si>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</si>
  <si>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</si>
  <si>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</si>
  <si>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</si>
  <si>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</si>
  <si>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</si>
  <si>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</si>
  <si>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</si>
  <si>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</si>
  <si>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</si>
  <si>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</si>
  <si>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</si>
  <si>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</si>
  <si>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</si>
  <si>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</si>
  <si>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</si>
  <si>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</si>
  <si>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</si>
  <si>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</si>
  <si>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</si>
  <si>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</si>
  <si>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</si>
  <si>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</si>
  <si>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</si>
  <si>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</si>
  <si>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</si>
  <si>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</si>
  <si>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</si>
  <si>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</si>
  <si>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</si>
  <si>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</si>
  <si>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</si>
  <si>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</si>
  <si>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</si>
  <si>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</si>
  <si>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</si>
  <si>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</si>
  <si>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</si>
  <si>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</si>
  <si>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</si>
  <si>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</si>
  <si>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</si>
  <si>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</si>
  <si>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</si>
  <si>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</si>
  <si>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</si>
  <si>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</si>
  <si>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</si>
  <si>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</si>
  <si>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</si>
  <si>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</si>
  <si>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</si>
  <si>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</si>
  <si>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</si>
  <si>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</si>
  <si>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</si>
  <si>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</si>
  <si>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</si>
  <si>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</si>
  <si>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</si>
  <si>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</si>
  <si>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</si>
  <si>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</si>
  <si>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</si>
  <si>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</si>
  <si>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</si>
  <si>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</si>
  <si>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</si>
  <si>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</si>
  <si>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</si>
  <si>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</si>
  <si>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</si>
  <si>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</si>
  <si>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</si>
  <si>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</si>
  <si>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</si>
  <si>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</si>
  <si>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</si>
  <si>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</si>
  <si>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</si>
  <si>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</si>
  <si>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</si>
  <si>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</si>
  <si>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</si>
  <si>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</si>
  <si>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</si>
  <si>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</si>
  <si>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</si>
  <si>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</si>
  <si>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</si>
  <si>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</si>
  <si>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</si>
  <si>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</si>
  <si>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</si>
  <si>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</si>
  <si>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</si>
  <si>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</si>
  <si>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</si>
  <si>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</si>
  <si>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</si>
  <si>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</si>
  <si>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</si>
  <si>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</si>
  <si>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</si>
  <si>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</si>
  <si>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</si>
  <si>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</si>
  <si>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</si>
  <si>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</si>
  <si>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</si>
  <si>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</si>
  <si>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</si>
  <si>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</si>
  <si>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</si>
  <si>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</si>
  <si>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</si>
  <si>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</si>
  <si>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</si>
  <si>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</si>
  <si>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</si>
  <si>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</si>
  <si>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</si>
  <si>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</si>
  <si>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</si>
  <si>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</si>
  <si>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</si>
  <si>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</si>
  <si>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</si>
  <si>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</si>
  <si>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</si>
  <si>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</si>
  <si>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</si>
  <si>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</si>
  <si>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</si>
  <si>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</si>
  <si>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</si>
  <si>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</si>
  <si>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</si>
  <si>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</si>
  <si>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</si>
  <si>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</si>
  <si>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</si>
  <si>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</si>
  <si>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</si>
  <si>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</si>
  <si>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</si>
  <si>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</si>
  <si>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</si>
  <si>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</si>
  <si>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</si>
  <si>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</si>
  <si>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</si>
  <si>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</si>
  <si>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</si>
  <si>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</si>
  <si>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</si>
  <si>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</si>
  <si>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</si>
  <si>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</si>
  <si>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</si>
  <si>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</si>
  <si>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</si>
  <si>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</si>
  <si>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</si>
  <si>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</si>
  <si>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</si>
  <si>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</si>
  <si>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</si>
  <si>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</si>
  <si>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</si>
  <si>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</si>
  <si>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</si>
  <si>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</si>
  <si>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</si>
  <si>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</si>
  <si>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</si>
  <si>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</si>
  <si>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</si>
  <si>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</si>
  <si>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</si>
  <si>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</si>
  <si>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</si>
  <si>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</si>
  <si>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</si>
  <si>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</si>
  <si>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</si>
  <si>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</si>
  <si>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</si>
  <si>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</si>
  <si>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</si>
  <si>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</si>
  <si>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</si>
  <si>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</si>
  <si>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</si>
  <si>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</si>
  <si>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</si>
  <si>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</si>
  <si>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</si>
  <si>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</si>
  <si>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</si>
  <si>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</si>
  <si>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</si>
  <si>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</si>
  <si>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</si>
  <si>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</si>
  <si>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</si>
  <si>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</si>
  <si>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</si>
  <si>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</si>
  <si>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</si>
  <si>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</si>
  <si>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</si>
  <si>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</si>
  <si>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</si>
  <si>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</si>
  <si>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</si>
  <si>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</si>
  <si>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</si>
  <si>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</si>
  <si>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</si>
  <si>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</si>
  <si>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</si>
  <si>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</si>
  <si>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</si>
  <si>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</si>
  <si>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</si>
  <si>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</si>
  <si>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</si>
  <si>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</si>
  <si>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</si>
  <si>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</si>
  <si>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</si>
  <si>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</si>
  <si>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</si>
  <si>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</si>
  <si>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</si>
  <si>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</si>
  <si>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</si>
  <si>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</si>
  <si>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</si>
  <si>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</si>
  <si>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</si>
  <si>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</si>
  <si>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</si>
  <si>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</si>
  <si>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</si>
  <si>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</si>
  <si>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</si>
  <si>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</si>
  <si>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</si>
  <si>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</si>
  <si>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</si>
  <si>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</si>
  <si>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</si>
  <si>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</si>
  <si>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</si>
  <si>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</si>
  <si>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</si>
  <si>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</si>
  <si>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</si>
  <si>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</si>
  <si>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</si>
  <si>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</si>
  <si>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</si>
  <si>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</si>
  <si>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</si>
  <si>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</si>
  <si>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</si>
  <si>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</si>
  <si>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</si>
  <si>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</si>
  <si>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</si>
  <si>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</si>
  <si>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</si>
  <si>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</si>
  <si>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</si>
  <si>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</si>
  <si>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</si>
  <si>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</si>
  <si>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</si>
  <si>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</si>
  <si>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</si>
  <si>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</si>
  <si>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</si>
  <si>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</si>
  <si>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</si>
  <si>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</si>
  <si>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</si>
  <si>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</si>
  <si>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</si>
  <si>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</si>
  <si>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</si>
  <si>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</si>
  <si>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</si>
  <si>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</si>
  <si>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</si>
  <si>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</si>
  <si>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</si>
  <si>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</si>
  <si>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</si>
  <si>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</si>
  <si>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</si>
  <si>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</si>
  <si>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</si>
  <si>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</si>
  <si>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</si>
  <si>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</si>
  <si>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</si>
  <si>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</si>
  <si>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</si>
  <si>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</si>
  <si>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</si>
  <si>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</si>
  <si>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</si>
  <si>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</si>
  <si>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</si>
  <si>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</si>
  <si>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</si>
  <si>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</si>
  <si>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</si>
  <si>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</si>
  <si>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</si>
  <si>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</si>
  <si>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</si>
  <si>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</si>
  <si>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</si>
  <si>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</si>
  <si>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</si>
  <si>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</si>
  <si>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</si>
  <si>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</si>
  <si>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</si>
  <si>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</si>
  <si>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</si>
  <si>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</si>
  <si>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</si>
  <si>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</si>
  <si>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</si>
  <si>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</si>
  <si>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</si>
  <si>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</si>
  <si>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</si>
  <si>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</si>
  <si>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</si>
  <si>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</si>
  <si>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</si>
  <si>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</si>
  <si>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</si>
  <si>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</si>
  <si>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</si>
  <si>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</si>
  <si>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</si>
  <si>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</si>
  <si>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</si>
  <si>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</si>
  <si>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</si>
  <si>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</si>
  <si>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</si>
  <si>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</si>
  <si>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</si>
  <si>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</si>
  <si>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</si>
  <si>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</si>
  <si>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</si>
  <si>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</si>
  <si>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</si>
  <si>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</si>
  <si>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</si>
  <si>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</si>
  <si>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</si>
  <si>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</si>
  <si>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</si>
  <si>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</si>
  <si>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</si>
  <si>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</si>
  <si>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</si>
  <si>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</si>
  <si>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</si>
  <si>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</si>
  <si>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</si>
  <si>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</si>
  <si>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</si>
  <si>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</si>
  <si>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</si>
  <si>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</si>
  <si>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</si>
  <si>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</si>
  <si>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</si>
  <si>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</si>
  <si>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</si>
  <si>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</si>
  <si>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</si>
  <si>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</si>
  <si>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</si>
  <si>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</si>
  <si>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</si>
  <si>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</si>
  <si>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</si>
  <si>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</si>
  <si>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</si>
  <si>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</si>
  <si>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</si>
  <si>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</si>
  <si>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</si>
  <si>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</si>
  <si>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</si>
  <si>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</si>
  <si>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</si>
  <si>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</si>
  <si>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</si>
  <si>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</si>
  <si>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</si>
  <si>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</si>
  <si>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</si>
  <si>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</si>
  <si>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</si>
  <si>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</si>
  <si>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</si>
  <si>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</si>
  <si>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</si>
  <si>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</si>
  <si>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</si>
  <si>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</si>
  <si>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</si>
  <si>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</si>
  <si>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</si>
  <si>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</si>
  <si>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</si>
  <si>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</si>
  <si>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</si>
  <si>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</si>
  <si>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</si>
  <si>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</si>
  <si>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</si>
  <si>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</si>
  <si>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</si>
  <si>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</si>
  <si>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</si>
  <si>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</si>
  <si>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</si>
  <si>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</si>
  <si>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</si>
  <si>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</si>
  <si>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</si>
  <si>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</si>
  <si>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</si>
  <si>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</si>
  <si>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</si>
  <si>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</si>
  <si>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</si>
  <si>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</si>
  <si>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</si>
  <si>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</si>
  <si>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</si>
  <si>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</si>
  <si>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</si>
  <si>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</si>
  <si>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</si>
  <si>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</si>
  <si>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</si>
  <si>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</si>
  <si>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</si>
  <si>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</si>
  <si>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</si>
  <si>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</si>
  <si>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</si>
  <si>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</si>
  <si>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</si>
  <si>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</si>
  <si>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</si>
  <si>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</si>
  <si>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</si>
  <si>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</si>
  <si>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</si>
  <si>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</si>
  <si>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</si>
  <si>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</si>
  <si>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</si>
  <si>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</si>
  <si>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</si>
  <si>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</si>
  <si>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</si>
  <si>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</si>
  <si>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</si>
  <si>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</si>
  <si>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</si>
  <si>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</si>
  <si>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</si>
  <si>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</si>
  <si>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</si>
  <si>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</si>
  <si>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</si>
  <si>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</si>
  <si>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</si>
  <si>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</si>
  <si>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</si>
  <si>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</si>
  <si>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</si>
  <si>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</si>
  <si>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</si>
  <si>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</si>
  <si>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</si>
  <si>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</si>
  <si>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</si>
  <si>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</si>
  <si>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</si>
  <si>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</si>
  <si>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</si>
  <si>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</si>
  <si>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</si>
  <si>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</si>
  <si>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</si>
  <si>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</si>
  <si>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</si>
  <si>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</si>
  <si>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</si>
  <si>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</si>
  <si>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</si>
  <si>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</si>
  <si>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</si>
  <si>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</si>
  <si>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</si>
  <si>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</si>
  <si>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</si>
  <si>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</si>
  <si>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</si>
  <si>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</si>
  <si>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</si>
  <si>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</si>
  <si>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</si>
  <si>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</si>
  <si>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</si>
  <si>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</si>
  <si>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</si>
  <si>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</si>
  <si>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</si>
  <si>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</si>
  <si>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</si>
  <si>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</si>
  <si>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</si>
  <si>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</si>
  <si>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</si>
  <si>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</si>
  <si>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</si>
  <si>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</si>
  <si>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</si>
  <si>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</si>
  <si>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</si>
  <si>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</si>
  <si>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</si>
  <si>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</si>
  <si>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</si>
  <si>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</si>
  <si>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</si>
  <si>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</si>
  <si>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</si>
  <si>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</si>
  <si>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</si>
  <si>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</si>
  <si>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</si>
  <si>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</si>
  <si>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</si>
  <si>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</si>
  <si>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</si>
  <si>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</si>
  <si>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</si>
  <si>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</si>
  <si>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</si>
  <si>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</si>
  <si>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</si>
  <si>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</si>
  <si>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</si>
  <si>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</si>
  <si>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</si>
  <si>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</si>
  <si>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</si>
  <si>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</si>
  <si>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</si>
  <si>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</si>
  <si>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</si>
  <si>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</si>
  <si>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</si>
  <si>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</si>
  <si>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</si>
  <si>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</si>
  <si>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</si>
  <si>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</si>
  <si>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</si>
  <si>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</si>
  <si>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</si>
  <si>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</si>
  <si>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</si>
  <si>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</si>
  <si>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</si>
  <si>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</si>
  <si>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</si>
  <si>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</si>
  <si>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</si>
  <si>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</si>
  <si>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</si>
  <si>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</si>
  <si>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</si>
  <si>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</si>
  <si>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</si>
  <si>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</si>
  <si>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</si>
  <si>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</si>
  <si>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</si>
  <si>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</si>
  <si>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</si>
  <si>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</si>
  <si>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</si>
  <si>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</si>
  <si>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</si>
  <si>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</si>
  <si>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</si>
  <si>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</si>
  <si>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</si>
  <si>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</si>
  <si>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</si>
  <si>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</si>
  <si>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</si>
  <si>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</si>
  <si>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</si>
  <si>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</si>
  <si>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</si>
  <si>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</si>
  <si>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</si>
  <si>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</si>
  <si>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</si>
  <si>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</si>
  <si>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</si>
  <si>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</si>
  <si>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</si>
  <si>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</si>
  <si>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</si>
  <si>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</si>
  <si>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</si>
  <si>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</si>
  <si>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</si>
  <si>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</si>
  <si>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</si>
  <si>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</si>
  <si>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</si>
  <si>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</si>
  <si>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</si>
  <si>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</si>
  <si>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</si>
  <si>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</si>
  <si>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</si>
  <si>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</si>
  <si>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</si>
  <si>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</si>
  <si>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</si>
  <si>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</si>
  <si>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</si>
  <si>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</si>
  <si>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</si>
  <si>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</si>
  <si>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</si>
  <si>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</si>
  <si>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</si>
  <si>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</si>
  <si>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</si>
  <si>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</si>
  <si>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</si>
  <si>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</si>
  <si>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</si>
  <si>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</si>
  <si>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</si>
  <si>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</si>
  <si>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</si>
  <si>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</si>
  <si>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</si>
  <si>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</si>
  <si>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</si>
  <si>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</si>
  <si>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</si>
  <si>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</si>
  <si>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</si>
  <si>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</si>
  <si>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</si>
  <si>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</si>
  <si>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</si>
  <si>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</si>
  <si>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</si>
  <si>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</si>
  <si>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</si>
  <si>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</si>
  <si>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</si>
  <si>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</si>
  <si>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</si>
  <si>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</si>
  <si>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</si>
  <si>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</si>
  <si>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</si>
  <si>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</si>
  <si>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</si>
  <si>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</si>
  <si>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</si>
  <si>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</si>
  <si>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</si>
  <si>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</si>
  <si>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</si>
  <si>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</si>
  <si>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</si>
  <si>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</si>
  <si>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</si>
  <si>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</si>
  <si>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</si>
  <si>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</si>
  <si>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</si>
  <si>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</si>
  <si>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</si>
  <si>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</si>
  <si>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</si>
  <si>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</si>
  <si>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</si>
  <si>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</si>
  <si>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</si>
  <si>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</si>
  <si>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</si>
  <si>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</si>
  <si>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</si>
  <si>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</si>
  <si>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</si>
  <si>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</si>
  <si>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</si>
  <si>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</si>
  <si>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</si>
  <si>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</si>
  <si>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</si>
  <si>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</si>
  <si>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</si>
  <si>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</si>
  <si>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</si>
  <si>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</si>
  <si>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</si>
  <si>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</si>
  <si>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</si>
  <si>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</si>
  <si>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</si>
  <si>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</si>
  <si>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</si>
  <si>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</si>
  <si>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</si>
  <si>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</si>
  <si>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</si>
  <si>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</si>
  <si>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</si>
  <si>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</si>
  <si>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</si>
  <si>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</si>
  <si>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</si>
  <si>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</si>
  <si>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</si>
  <si>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</si>
  <si>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</si>
  <si>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</si>
  <si>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</si>
  <si>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</si>
  <si>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</si>
  <si>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</si>
  <si>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</si>
  <si>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</si>
  <si>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</si>
  <si>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</si>
  <si>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</si>
  <si>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</si>
  <si>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</si>
  <si>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</si>
  <si>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</si>
  <si>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</si>
  <si>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</si>
  <si>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</si>
  <si>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</si>
  <si>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</si>
  <si>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</si>
  <si>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</si>
  <si>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</si>
  <si>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</si>
  <si>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</si>
  <si>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</si>
  <si>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</si>
  <si>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</si>
  <si>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</si>
  <si>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</si>
  <si>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</si>
  <si>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</si>
  <si>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</si>
  <si>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</si>
  <si>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</si>
  <si>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</si>
  <si>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</si>
  <si>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</si>
  <si>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</si>
  <si>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</si>
  <si>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</si>
  <si>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</si>
  <si>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</si>
  <si>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</si>
  <si>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</si>
  <si>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</si>
  <si>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</si>
  <si>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</si>
  <si>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</si>
  <si>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</si>
  <si>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</si>
  <si>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</si>
  <si>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</si>
  <si>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</si>
  <si>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</si>
  <si>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</si>
  <si>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</si>
  <si>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</si>
  <si>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</si>
  <si>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</si>
  <si>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</si>
  <si>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</si>
  <si>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</si>
  <si>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</si>
  <si>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</si>
  <si>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</si>
  <si>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</si>
  <si>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</si>
  <si>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</si>
  <si>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</si>
  <si>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</si>
  <si>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</si>
  <si>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</si>
  <si>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</si>
  <si>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</si>
  <si>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</si>
  <si>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</si>
  <si>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</si>
  <si>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</si>
  <si>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</si>
  <si>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</si>
  <si>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</si>
  <si>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</si>
  <si>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</si>
  <si>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</si>
  <si>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</si>
  <si>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</si>
  <si>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</si>
  <si>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</si>
  <si>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</si>
  <si>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</si>
  <si>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</si>
  <si>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</si>
  <si>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</si>
  <si>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</si>
  <si>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</si>
  <si>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</si>
  <si>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</si>
  <si>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</si>
  <si>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</si>
  <si>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</si>
  <si>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</si>
  <si>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</si>
  <si>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</si>
  <si>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</si>
  <si>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</si>
  <si>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</si>
  <si>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</si>
  <si>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</si>
  <si>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</si>
  <si>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</si>
  <si>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</si>
  <si>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</si>
  <si>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</si>
  <si>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</si>
  <si>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</si>
  <si>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</si>
  <si>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</si>
  <si>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</si>
  <si>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</si>
  <si>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</si>
  <si>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</si>
  <si>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</si>
  <si>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</si>
  <si>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</si>
  <si>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</si>
  <si>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</si>
  <si>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</si>
  <si>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</si>
  <si>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</si>
  <si>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</si>
  <si>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</si>
  <si>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</si>
  <si>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</si>
  <si>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</si>
  <si>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</si>
  <si>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</si>
  <si>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</si>
  <si>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</si>
  <si>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</si>
  <si>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</si>
  <si>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</si>
  <si>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</si>
  <si>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</si>
  <si>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</si>
  <si>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</si>
  <si>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</si>
  <si>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</si>
  <si>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</si>
  <si>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</si>
  <si>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</si>
  <si>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</si>
  <si>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</si>
  <si>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</si>
  <si>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</si>
  <si>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</si>
  <si>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</si>
  <si>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</si>
  <si>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</si>
  <si>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</si>
  <si>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</si>
  <si>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</si>
  <si>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</si>
  <si>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</si>
  <si>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</si>
  <si>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</si>
  <si>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</si>
  <si>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</si>
  <si>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</si>
  <si>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</si>
  <si>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</si>
  <si>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</si>
  <si>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</si>
  <si>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</si>
  <si>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</si>
  <si>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</si>
  <si>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</si>
  <si>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</si>
  <si>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</si>
  <si>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</si>
  <si>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</si>
  <si>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</si>
  <si>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</si>
  <si>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</si>
  <si>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</si>
  <si>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</si>
  <si>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</si>
  <si>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</si>
  <si>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</si>
  <si>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</si>
  <si>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</si>
  <si>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</si>
  <si>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</si>
  <si>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</si>
  <si>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</si>
  <si>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</si>
  <si>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</si>
  <si>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</si>
  <si>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</si>
  <si>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</si>
  <si>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</si>
  <si>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</si>
  <si>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</si>
  <si>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</si>
  <si>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</si>
  <si>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</si>
  <si>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</si>
  <si>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</si>
  <si>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</si>
  <si>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</si>
  <si>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</si>
  <si>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</si>
  <si>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</si>
  <si>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</si>
  <si>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</si>
  <si>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</si>
  <si>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</si>
  <si>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</si>
  <si>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</si>
  <si>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</si>
  <si>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</si>
  <si>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</si>
  <si>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</si>
  <si>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</si>
  <si>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</si>
  <si>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</si>
  <si>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</si>
  <si>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</si>
  <si>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</si>
  <si>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</si>
  <si>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</si>
  <si>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</si>
  <si>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</si>
  <si>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</si>
  <si>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</si>
  <si>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</si>
  <si>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</si>
  <si>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</si>
  <si>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</si>
  <si>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</si>
  <si>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</si>
  <si>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</si>
  <si>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</si>
  <si>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</si>
  <si>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</si>
  <si>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</si>
  <si>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</si>
  <si>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</si>
  <si>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</si>
  <si>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</si>
  <si>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</si>
  <si>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</si>
  <si>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</si>
  <si>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</si>
  <si>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</si>
  <si>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</si>
  <si>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</si>
  <si>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</si>
  <si>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</si>
  <si>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</si>
  <si>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</si>
  <si>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</si>
  <si>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</si>
  <si>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</si>
  <si>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</si>
  <si>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</si>
  <si>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</si>
  <si>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</si>
  <si>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</si>
  <si>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</si>
  <si>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</si>
  <si>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</si>
  <si>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</si>
  <si>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</si>
  <si>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</si>
  <si>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</si>
  <si>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</si>
  <si>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</si>
  <si>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</si>
  <si>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</si>
  <si>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</si>
  <si>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</si>
  <si>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</si>
  <si>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</si>
  <si>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</si>
  <si>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</si>
  <si>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</si>
  <si>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</si>
  <si>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</si>
  <si>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</si>
  <si>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</si>
  <si>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</si>
  <si>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</si>
  <si>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</si>
  <si>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</si>
  <si>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</si>
  <si>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</si>
  <si>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</si>
  <si>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</si>
  <si>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</si>
  <si>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</si>
  <si>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</si>
  <si>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</si>
  <si>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</si>
  <si>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</si>
  <si>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</si>
  <si>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</si>
  <si>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</si>
  <si>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</si>
  <si>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</si>
  <si>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</si>
  <si>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</si>
  <si>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</si>
  <si>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</si>
  <si>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</si>
  <si>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</si>
  <si>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</si>
  <si>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</si>
  <si>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</si>
  <si>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</si>
  <si>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</si>
  <si>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</si>
  <si>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</si>
  <si>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</si>
  <si>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</si>
  <si>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</si>
  <si>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</si>
  <si>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</si>
  <si>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</si>
  <si>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</si>
  <si>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</si>
  <si>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</si>
  <si>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</si>
  <si>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</si>
  <si>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</si>
  <si>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</si>
  <si>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</si>
  <si>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</si>
  <si>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</si>
  <si>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</si>
  <si>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</si>
  <si>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</si>
  <si>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</si>
  <si>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</si>
  <si>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</si>
  <si>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</si>
  <si>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</si>
  <si>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</si>
  <si>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</si>
  <si>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</si>
  <si>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</si>
  <si>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</si>
  <si>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</si>
  <si>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</si>
  <si>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</si>
  <si>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</si>
  <si>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</si>
  <si>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</si>
  <si>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</si>
  <si>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</si>
  <si>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</si>
  <si>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</si>
  <si>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</si>
  <si>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</si>
  <si>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</si>
  <si>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</si>
  <si>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</si>
  <si>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</si>
  <si>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</si>
  <si>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</si>
  <si>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</si>
  <si>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</si>
  <si>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</si>
  <si>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</si>
  <si>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</si>
  <si>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</si>
  <si>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</si>
  <si>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</si>
  <si>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</si>
  <si>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</si>
  <si>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</si>
  <si>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</si>
  <si>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</si>
  <si>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</si>
  <si>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</si>
  <si>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</si>
  <si>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</si>
  <si>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</si>
  <si>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</si>
  <si>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</si>
  <si>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</si>
  <si>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</si>
  <si>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</si>
  <si>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</si>
  <si>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</si>
  <si>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</si>
  <si>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</si>
  <si>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</si>
  <si>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</si>
  <si>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</si>
  <si>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</si>
  <si>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</si>
  <si>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</si>
  <si>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</si>
  <si>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</si>
  <si>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</si>
  <si>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</si>
  <si>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</si>
  <si>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</si>
  <si>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</si>
  <si>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</si>
  <si>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</si>
  <si>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</si>
  <si>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</si>
  <si>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</si>
  <si>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</si>
  <si>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</si>
  <si>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</si>
  <si>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</si>
  <si>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</si>
  <si>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</si>
  <si>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</si>
  <si>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</si>
  <si>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</si>
  <si>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</si>
  <si>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</si>
  <si>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</si>
  <si>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</si>
  <si>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</si>
  <si>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</si>
  <si>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</si>
  <si>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</si>
  <si>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</si>
  <si>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</si>
  <si>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</si>
  <si>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</si>
  <si>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</si>
  <si>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</si>
  <si>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</si>
  <si>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</si>
  <si>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</si>
  <si>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</si>
  <si>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</si>
  <si>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</si>
  <si>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</si>
  <si>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</si>
  <si>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</si>
  <si>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</si>
  <si>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</si>
  <si>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</si>
  <si>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</si>
  <si>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</si>
  <si>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</si>
  <si>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</si>
  <si>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</si>
  <si>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</si>
  <si>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</si>
  <si>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</si>
  <si>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</si>
  <si>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</si>
  <si>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</si>
  <si>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</si>
  <si>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</si>
  <si>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</si>
  <si>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</si>
  <si>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</si>
  <si>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</si>
  <si>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</si>
  <si>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</si>
  <si>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</si>
  <si>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</si>
  <si>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</si>
  <si>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</si>
  <si>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</si>
  <si>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</si>
  <si>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</si>
  <si>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</si>
  <si>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</si>
  <si>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</si>
  <si>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</si>
  <si>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</si>
  <si>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</si>
  <si>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</si>
  <si>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</si>
  <si>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</si>
  <si>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</si>
  <si>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</si>
  <si>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</si>
  <si>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</si>
  <si>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</si>
  <si>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</si>
  <si>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</si>
  <si>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</si>
  <si>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</si>
  <si>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</si>
  <si>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</si>
  <si>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</si>
  <si>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</si>
  <si>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</si>
  <si>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</si>
  <si>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</si>
  <si>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</si>
  <si>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</si>
  <si>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</si>
  <si>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</si>
  <si>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</si>
  <si>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</si>
  <si>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</si>
  <si>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</si>
  <si>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</si>
  <si>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</si>
  <si>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</si>
  <si>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</si>
  <si>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</si>
  <si>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</si>
  <si>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</si>
  <si>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</si>
  <si>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</si>
  <si>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</si>
  <si>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</si>
  <si>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</si>
  <si>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</si>
  <si>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</si>
  <si>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</si>
  <si>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</si>
  <si>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</si>
  <si>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</si>
  <si>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</si>
  <si>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</si>
  <si>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</si>
  <si>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</si>
  <si>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</si>
  <si>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</si>
  <si>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</si>
  <si>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</si>
  <si>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</si>
  <si>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</si>
  <si>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</si>
  <si>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</si>
  <si>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</si>
  <si>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</si>
  <si>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</si>
  <si>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</si>
  <si>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</si>
  <si>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</si>
  <si>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</si>
  <si>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</si>
  <si>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</si>
  <si>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</si>
  <si>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</si>
  <si>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</si>
  <si>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</si>
  <si>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</si>
  <si>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</si>
  <si>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</si>
  <si>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</si>
  <si>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</si>
  <si>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</si>
  <si>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</si>
  <si>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</si>
  <si>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</si>
  <si>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</si>
  <si>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</si>
  <si>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</si>
  <si>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</si>
  <si>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</si>
  <si>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</si>
  <si>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</si>
  <si>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</si>
  <si>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</si>
  <si>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</si>
  <si>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</si>
  <si>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</si>
  <si>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</si>
  <si>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</si>
  <si>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</si>
  <si>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</si>
  <si>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</si>
  <si>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</si>
  <si>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</si>
  <si>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</si>
  <si>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</si>
  <si>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</si>
  <si>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</si>
  <si>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</si>
  <si>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</si>
  <si>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</si>
  <si>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</si>
  <si>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</si>
  <si>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</si>
  <si>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</si>
  <si>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</si>
  <si>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</si>
  <si>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</si>
  <si>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</si>
  <si>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</si>
  <si>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</si>
  <si>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</si>
  <si>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</si>
  <si>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</si>
  <si>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</si>
  <si>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</si>
  <si>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</si>
  <si>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</si>
  <si>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</si>
  <si>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</si>
  <si>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</si>
  <si>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</si>
  <si>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</si>
  <si>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</si>
  <si>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</si>
  <si>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</si>
  <si>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</si>
  <si>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</si>
  <si>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</si>
  <si>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</si>
  <si>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</si>
  <si>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</si>
  <si>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</si>
  <si>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</si>
  <si>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</si>
  <si>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</si>
  <si>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</si>
  <si>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</si>
  <si>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</si>
  <si>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</si>
  <si>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</si>
  <si>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</si>
  <si>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</si>
  <si>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</si>
  <si>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</si>
  <si>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</si>
  <si>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</si>
  <si>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</si>
  <si>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</si>
  <si>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</si>
  <si>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</si>
  <si>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</si>
  <si>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</si>
  <si>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</si>
  <si>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</si>
  <si>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</si>
  <si>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</si>
  <si>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</si>
  <si>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</si>
  <si>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</si>
  <si>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</si>
  <si>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</si>
  <si>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</si>
  <si>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</si>
  <si>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</si>
  <si>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</si>
  <si>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</si>
  <si>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</si>
  <si>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</si>
  <si>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</si>
  <si>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</si>
  <si>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</si>
  <si>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</si>
  <si>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</si>
  <si>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</si>
  <si>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</si>
  <si>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</si>
  <si>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</si>
  <si>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</si>
  <si>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</si>
  <si>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</si>
  <si>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</si>
  <si>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</si>
  <si>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</si>
  <si>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</si>
  <si>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</si>
  <si>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</si>
  <si>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</si>
  <si>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</si>
  <si>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</si>
  <si>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</si>
  <si>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</si>
  <si>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</si>
  <si>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</si>
  <si>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</si>
  <si>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</si>
  <si>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</si>
  <si>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</si>
  <si>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</si>
  <si>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</si>
  <si>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</si>
  <si>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</si>
  <si>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</si>
  <si>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</si>
  <si>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</si>
  <si>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</si>
  <si>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</si>
  <si>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</si>
  <si>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</si>
  <si>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</si>
  <si>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</si>
  <si>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</si>
  <si>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</si>
  <si>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</si>
  <si>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</si>
  <si>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</si>
  <si>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</si>
  <si>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</si>
  <si>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</si>
  <si>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</si>
  <si>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</si>
  <si>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</si>
  <si>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</si>
  <si>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</si>
  <si>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</si>
  <si>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</si>
  <si>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</si>
  <si>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</si>
  <si>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</si>
  <si>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</si>
  <si>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</si>
  <si>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</si>
  <si>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</si>
  <si>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</si>
  <si>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</si>
  <si>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</si>
  <si>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</si>
  <si>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</si>
  <si>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</si>
  <si>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</si>
  <si>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</si>
  <si>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</si>
  <si>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</si>
  <si>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</si>
  <si>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</si>
  <si>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</si>
  <si>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</si>
  <si>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</si>
  <si>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</si>
  <si>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</si>
  <si>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</si>
  <si>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</si>
  <si>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</si>
  <si>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</si>
  <si>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</si>
  <si>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</si>
  <si>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</si>
  <si>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</si>
  <si>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</si>
  <si>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</si>
  <si>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</si>
  <si>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</si>
  <si>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</si>
  <si>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</si>
  <si>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</si>
  <si>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</si>
  <si>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</si>
  <si>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</si>
  <si>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</si>
  <si>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</si>
  <si>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</si>
  <si>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</si>
  <si>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</si>
  <si>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</si>
  <si>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</si>
  <si>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</si>
  <si>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</si>
  <si>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</si>
  <si>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</si>
  <si>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</si>
  <si>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</si>
  <si>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</si>
  <si>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</si>
  <si>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</si>
  <si>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</si>
  <si>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</si>
  <si>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</si>
  <si>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</si>
  <si>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</si>
  <si>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</si>
  <si>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</si>
  <si>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</si>
  <si>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</si>
  <si>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</si>
  <si>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</si>
  <si>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</si>
  <si>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</si>
  <si>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</si>
  <si>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</si>
  <si>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</si>
  <si>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</si>
  <si>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</si>
  <si>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</si>
  <si>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</si>
  <si>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</si>
  <si>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</si>
  <si>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</si>
  <si>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</si>
  <si>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</si>
  <si>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</si>
  <si>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</si>
  <si>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</si>
  <si>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</si>
  <si>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</si>
  <si>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</si>
  <si>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</si>
  <si>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</si>
  <si>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</si>
  <si>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</si>
  <si>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</si>
  <si>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</si>
  <si>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</si>
  <si>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</si>
  <si>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</si>
  <si>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</si>
  <si>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</si>
  <si>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</si>
  <si>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</si>
  <si>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</si>
  <si>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</si>
  <si>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</si>
  <si>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</si>
  <si>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</si>
  <si>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</si>
  <si>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</si>
  <si>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</si>
  <si>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</si>
  <si>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</si>
  <si>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</si>
  <si>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</si>
  <si>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</si>
  <si>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</si>
  <si>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</si>
  <si>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</si>
  <si>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</si>
  <si>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</si>
  <si>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</si>
  <si>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</si>
  <si>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</si>
  <si>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</si>
  <si>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</si>
  <si>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</si>
  <si>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</si>
  <si>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</si>
  <si>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</si>
  <si>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</si>
  <si>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</si>
  <si>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</si>
  <si>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</si>
  <si>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</si>
  <si>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</si>
  <si>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</si>
  <si>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</si>
  <si>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</si>
  <si>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</si>
  <si>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</si>
  <si>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</si>
  <si>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</si>
  <si>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</si>
  <si>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</si>
  <si>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</si>
  <si>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</si>
  <si>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</si>
  <si>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</si>
  <si>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</si>
  <si>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</si>
  <si>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</si>
  <si>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</si>
  <si>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</si>
  <si>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</si>
  <si>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</si>
  <si>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</si>
  <si>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</si>
  <si>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</si>
  <si>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</si>
  <si>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</si>
  <si>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</si>
  <si>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</si>
  <si>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</si>
  <si>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</si>
  <si>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</si>
  <si>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</si>
  <si>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</si>
  <si>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</si>
  <si>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</si>
  <si>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</si>
  <si>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</si>
  <si>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</si>
  <si>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</si>
  <si>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</si>
  <si>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</si>
  <si>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</si>
  <si>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</si>
  <si>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</si>
  <si>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</si>
  <si>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</si>
  <si>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</si>
  <si>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</si>
  <si>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</si>
  <si>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</si>
  <si>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</si>
  <si>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</si>
  <si>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</si>
  <si>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</si>
  <si>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</si>
  <si>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</si>
  <si>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</si>
  <si>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</si>
  <si>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</si>
  <si>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</si>
  <si>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</si>
  <si>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</si>
  <si>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</si>
  <si>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</si>
  <si>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</si>
  <si>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</si>
  <si>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</si>
  <si>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</si>
  <si>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</si>
  <si>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</si>
  <si>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</si>
  <si>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</si>
  <si>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</si>
  <si>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</si>
  <si>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</si>
  <si>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</si>
  <si>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</si>
  <si>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</si>
  <si>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</si>
  <si>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</si>
  <si>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</si>
  <si>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</si>
  <si>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</si>
  <si>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</si>
  <si>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</si>
  <si>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</si>
  <si>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</si>
  <si>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</si>
  <si>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</si>
  <si>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</si>
  <si>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</si>
  <si>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</si>
  <si>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</si>
  <si>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</si>
  <si>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</si>
  <si>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</si>
  <si>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</si>
  <si>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</si>
  <si>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</si>
  <si>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</si>
  <si>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</si>
  <si>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</si>
  <si>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</si>
  <si>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</si>
  <si>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</si>
  <si>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</si>
  <si>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</si>
  <si>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</si>
  <si>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</si>
  <si>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</si>
  <si>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</si>
  <si>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</si>
  <si>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</si>
  <si>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</si>
  <si>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</si>
  <si>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</si>
  <si>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</si>
  <si>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</si>
  <si>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</si>
  <si>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</si>
  <si>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</si>
  <si>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</si>
  <si>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</si>
  <si>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</si>
  <si>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</si>
  <si>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</si>
  <si>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</si>
  <si>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</si>
  <si>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</si>
  <si>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</si>
  <si>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</si>
  <si>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</si>
  <si>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</si>
  <si>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</si>
  <si>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</si>
  <si>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</si>
  <si>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</si>
  <si>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</si>
  <si>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</si>
  <si>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</si>
  <si>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</si>
  <si>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</si>
  <si>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</si>
  <si>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</si>
  <si>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</si>
  <si>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</si>
  <si>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</si>
  <si>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</si>
  <si>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</si>
  <si>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</si>
  <si>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</si>
  <si>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</si>
  <si>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</si>
  <si>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</si>
  <si>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</si>
  <si>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</si>
  <si>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</si>
  <si>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</si>
  <si>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</si>
  <si>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</si>
  <si>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</si>
  <si>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</si>
  <si>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</si>
  <si>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</si>
  <si>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</si>
  <si>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</si>
  <si>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</si>
  <si>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</si>
  <si>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</si>
  <si>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</si>
  <si>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</si>
  <si>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</si>
  <si>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</si>
  <si>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</si>
  <si>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</si>
  <si>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</si>
  <si>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</si>
  <si>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</si>
  <si>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</si>
  <si>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</si>
  <si>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</si>
  <si>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</si>
  <si>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</si>
  <si>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</si>
  <si>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</si>
  <si>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</si>
  <si>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</si>
  <si>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</si>
  <si>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</si>
  <si>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</si>
  <si>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</si>
  <si>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</si>
  <si>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</si>
  <si>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</si>
  <si>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</si>
  <si>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</si>
  <si>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</si>
  <si>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</si>
  <si>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</si>
  <si>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</si>
  <si>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</si>
  <si>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</si>
  <si>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</si>
  <si>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</si>
  <si>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</si>
  <si>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</si>
  <si>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</si>
  <si>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</si>
  <si>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</si>
  <si>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</si>
  <si>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</si>
  <si>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</si>
  <si>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</si>
  <si>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</si>
  <si>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</si>
  <si>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</si>
  <si>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</si>
  <si>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</si>
  <si>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</si>
  <si>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</si>
  <si>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</si>
  <si>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</si>
  <si>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</si>
  <si>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</si>
  <si>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</si>
  <si>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</si>
  <si>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</si>
  <si>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</si>
  <si>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</si>
  <si>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</si>
  <si>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</si>
  <si>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</si>
  <si>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</si>
  <si>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</si>
  <si>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</si>
  <si>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</si>
  <si>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</si>
  <si>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</si>
  <si>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</si>
  <si>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</si>
  <si>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</si>
  <si>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</si>
  <si>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</si>
  <si>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</si>
  <si>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</si>
  <si>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</si>
  <si>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</si>
  <si>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</si>
  <si>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</si>
  <si>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</si>
  <si>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</si>
  <si>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</si>
  <si>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</si>
  <si>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</si>
  <si>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</si>
  <si>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</si>
  <si>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</si>
  <si>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</si>
  <si>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</si>
  <si>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</si>
  <si>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</si>
  <si>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</si>
  <si>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</si>
  <si>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</si>
  <si>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</si>
  <si>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</si>
  <si>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</si>
  <si>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</si>
  <si>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</si>
  <si>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</si>
  <si>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</si>
  <si>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</si>
  <si>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</si>
  <si>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</si>
  <si>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</si>
  <si>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</si>
  <si>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</si>
  <si>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</si>
  <si>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</si>
  <si>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</si>
  <si>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</si>
  <si>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</si>
  <si>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</si>
  <si>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</si>
  <si>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</si>
  <si>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</si>
  <si>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</si>
  <si>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</si>
  <si>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</si>
  <si>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</si>
  <si>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</si>
  <si>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</si>
  <si>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</si>
  <si>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</si>
  <si>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</si>
  <si>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</si>
  <si>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</si>
  <si>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</si>
  <si>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</si>
  <si>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</si>
  <si>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</si>
  <si>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</si>
  <si>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</si>
  <si>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</si>
  <si>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</si>
  <si>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</si>
  <si>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</si>
  <si>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</si>
  <si>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</si>
  <si>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</si>
  <si>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</si>
  <si>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</si>
  <si>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</si>
  <si>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</si>
  <si>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</si>
  <si>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</si>
  <si>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</si>
  <si>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</si>
  <si>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</si>
  <si>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</si>
  <si>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</si>
  <si>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</si>
  <si>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</si>
  <si>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</si>
  <si>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</si>
  <si>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</si>
  <si>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</si>
  <si>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</si>
  <si>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</si>
  <si>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</si>
  <si>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</si>
  <si>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</si>
  <si>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</si>
  <si>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</si>
  <si>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</si>
  <si>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</si>
  <si>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</si>
  <si>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</si>
  <si>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</si>
  <si>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</si>
  <si>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</si>
  <si>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</si>
  <si>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</si>
  <si>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</si>
  <si>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</si>
  <si>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</si>
  <si>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</si>
  <si>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</si>
  <si>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</si>
  <si>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</si>
  <si>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</si>
  <si>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</si>
  <si>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</si>
  <si>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</si>
  <si>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</si>
  <si>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</si>
  <si>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</si>
  <si>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</si>
  <si>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</si>
  <si>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</si>
  <si>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</si>
  <si>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</si>
  <si>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</si>
  <si>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</si>
  <si>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</si>
  <si>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</si>
  <si>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</si>
  <si>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</si>
  <si>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</si>
  <si>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</si>
  <si>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</si>
  <si>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</si>
  <si>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</si>
  <si>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</si>
  <si>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</si>
  <si>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</si>
  <si>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</si>
  <si>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</si>
  <si>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</si>
  <si>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</si>
  <si>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</si>
  <si>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</si>
  <si>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</si>
  <si>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</si>
  <si>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</si>
  <si>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</si>
  <si>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</si>
  <si>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</si>
  <si>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</si>
  <si>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</si>
  <si>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</si>
  <si>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</si>
  <si>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</si>
  <si>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</si>
  <si>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</si>
  <si>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</si>
  <si>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</si>
  <si>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</si>
  <si>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</si>
  <si>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</si>
  <si>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</si>
  <si>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</si>
  <si>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</si>
  <si>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</si>
  <si>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</si>
  <si>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</si>
  <si>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</si>
  <si>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</si>
  <si>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</si>
  <si>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</si>
  <si>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</si>
  <si>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</si>
  <si>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</si>
  <si>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</si>
  <si>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</si>
  <si>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</si>
  <si>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</si>
  <si>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</si>
  <si>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</si>
  <si>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</si>
  <si>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</si>
  <si>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</si>
  <si>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</si>
  <si>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</si>
  <si>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</si>
  <si>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</si>
  <si>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</si>
  <si>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</si>
  <si>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</si>
  <si>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</si>
  <si>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</si>
  <si>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</si>
  <si>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</si>
  <si>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</si>
  <si>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</si>
  <si>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</si>
  <si>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</si>
  <si>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</si>
  <si>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</si>
  <si>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</si>
  <si>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</si>
  <si>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</si>
  <si>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</si>
  <si>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</si>
  <si>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</si>
  <si>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</si>
  <si>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</si>
  <si>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</si>
  <si>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</si>
  <si>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</si>
  <si>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</si>
  <si>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</si>
  <si>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</si>
  <si>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</si>
  <si>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</si>
  <si>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</si>
  <si>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</si>
  <si>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</si>
  <si>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</si>
  <si>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</si>
  <si>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</si>
  <si>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</si>
  <si>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</si>
  <si>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</si>
  <si>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</si>
  <si>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</si>
  <si>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</si>
  <si>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</si>
  <si>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</si>
  <si>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</si>
  <si>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</si>
  <si>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</si>
  <si>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</si>
  <si>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</si>
  <si>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</si>
  <si>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</si>
  <si>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</si>
  <si>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</si>
  <si>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</si>
  <si>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</si>
  <si>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</si>
  <si>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</si>
  <si>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</si>
  <si>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</si>
  <si>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</si>
  <si>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</si>
  <si>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</si>
  <si>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</si>
  <si>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</si>
  <si>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</si>
  <si>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</si>
  <si>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</si>
  <si>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</si>
  <si>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</si>
  <si>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</si>
  <si>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</si>
  <si>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</si>
  <si>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</si>
  <si>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</si>
  <si>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</si>
  <si>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</si>
  <si>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</si>
  <si>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</si>
  <si>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</si>
  <si>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</si>
  <si>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</si>
  <si>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</si>
  <si>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</si>
  <si>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</si>
  <si>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</si>
  <si>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</si>
  <si>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</si>
  <si>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</si>
  <si>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</si>
  <si>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</si>
  <si>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</si>
  <si>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</si>
  <si>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</si>
  <si>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</si>
  <si>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</si>
  <si>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</si>
  <si>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</si>
  <si>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</si>
  <si>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</si>
  <si>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</si>
  <si>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</si>
  <si>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</si>
  <si>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</si>
  <si>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</si>
  <si>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</si>
  <si>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</si>
  <si>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</si>
  <si>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</si>
  <si>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</si>
  <si>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</si>
  <si>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</si>
  <si>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</si>
  <si>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</si>
  <si>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</si>
  <si>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</si>
  <si>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</si>
  <si>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</si>
  <si>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</si>
  <si>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</si>
  <si>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</si>
  <si>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</si>
  <si>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</si>
  <si>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</si>
  <si>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</si>
  <si>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</si>
  <si>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</si>
  <si>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</si>
  <si>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</si>
  <si>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</si>
  <si>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</si>
  <si>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</si>
  <si>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</si>
  <si>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</si>
  <si>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</si>
  <si>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</si>
  <si>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</si>
  <si>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</si>
  <si>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</si>
  <si>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</si>
  <si>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</si>
  <si>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</si>
  <si>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</si>
  <si>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</si>
  <si>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</si>
  <si>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</si>
  <si>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</si>
  <si>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</si>
  <si>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</si>
  <si>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</si>
  <si>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</si>
  <si>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</si>
  <si>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</si>
  <si>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</si>
  <si>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</si>
  <si>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</si>
  <si>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</si>
  <si>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</si>
  <si>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</si>
  <si>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</si>
  <si>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</si>
  <si>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</si>
  <si>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</si>
  <si>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</si>
  <si>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</si>
  <si>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</si>
  <si>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</si>
  <si>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</si>
  <si>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</si>
  <si>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</si>
  <si>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</si>
  <si>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</si>
  <si>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</si>
  <si>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</si>
  <si>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</si>
  <si>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</si>
  <si>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</si>
  <si>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</si>
  <si>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</si>
  <si>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</si>
  <si>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</si>
  <si>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</si>
  <si>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</si>
  <si>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</si>
  <si>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</si>
  <si>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</si>
  <si>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</si>
  <si>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</si>
  <si>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</si>
  <si>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</si>
  <si>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</si>
  <si>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</si>
  <si>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</si>
  <si>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</si>
  <si>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</si>
  <si>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</si>
  <si>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</si>
  <si>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</si>
  <si>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</si>
  <si>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</si>
  <si>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</si>
  <si>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</si>
  <si>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</si>
  <si>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</si>
  <si>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</si>
  <si>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</si>
  <si>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</si>
  <si>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</si>
  <si>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</si>
  <si>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</si>
  <si>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</si>
  <si>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</si>
  <si>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</si>
  <si>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</si>
  <si>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</si>
  <si>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</si>
  <si>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</si>
  <si>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</si>
  <si>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</si>
  <si>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</si>
  <si>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</si>
  <si>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</si>
  <si>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</si>
  <si>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</si>
  <si>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</si>
  <si>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</si>
  <si>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</si>
  <si>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</si>
  <si>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</si>
  <si>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</si>
  <si>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</si>
  <si>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</si>
  <si>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</si>
  <si>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</si>
  <si>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</si>
  <si>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</si>
  <si>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</si>
  <si>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</si>
  <si>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</si>
  <si>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</si>
  <si>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</si>
  <si>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</si>
  <si>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</si>
  <si>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</si>
  <si>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</si>
  <si>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</si>
  <si>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</si>
  <si>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</si>
  <si>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</si>
  <si>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</si>
  <si>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</si>
  <si>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</si>
  <si>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</si>
  <si>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</si>
  <si>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</si>
  <si>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</si>
  <si>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</si>
  <si>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</si>
  <si>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</si>
  <si>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</si>
  <si>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</si>
  <si>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</si>
  <si>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</si>
  <si>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</si>
  <si>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</si>
  <si>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</si>
  <si>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</si>
  <si>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</si>
  <si>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</si>
  <si>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</si>
  <si>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</si>
  <si>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</si>
  <si>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</si>
  <si>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</si>
  <si>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</si>
  <si>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</si>
  <si>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</si>
  <si>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</si>
  <si>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</si>
  <si>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</si>
  <si>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</si>
  <si>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</si>
  <si>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</si>
  <si>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</si>
  <si>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</si>
  <si>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</si>
  <si>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</si>
  <si>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</si>
  <si>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</si>
  <si>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</si>
  <si>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</si>
  <si>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</si>
  <si>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</si>
  <si>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</si>
  <si>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</si>
  <si>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</si>
  <si>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</si>
  <si>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</si>
  <si>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</si>
  <si>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</si>
  <si>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</si>
  <si>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</si>
  <si>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</si>
  <si>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</si>
  <si>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</si>
  <si>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</si>
  <si>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</si>
  <si>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</si>
  <si>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</si>
  <si>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</si>
  <si>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</si>
  <si>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</si>
  <si>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</si>
  <si>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</si>
  <si>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</si>
  <si>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</si>
  <si>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</si>
  <si>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</si>
  <si>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</si>
  <si>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</si>
  <si>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</si>
  <si>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</si>
  <si>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</si>
  <si>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</si>
  <si>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</si>
  <si>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</si>
  <si>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</si>
  <si>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</si>
  <si>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</si>
  <si>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</si>
  <si>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</si>
  <si>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</si>
  <si>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</si>
  <si>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</si>
  <si>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</si>
  <si>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</si>
  <si>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</si>
  <si>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</si>
  <si>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</si>
  <si>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</si>
  <si>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</si>
  <si>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</si>
  <si>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</si>
  <si>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</si>
  <si>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</si>
  <si>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</si>
  <si>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</si>
  <si>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</si>
  <si>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</si>
  <si>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</si>
  <si>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</si>
  <si>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</si>
  <si>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</si>
  <si>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</si>
  <si>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</si>
  <si>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</si>
  <si>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</si>
  <si>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</si>
  <si>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</si>
  <si>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</si>
  <si>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</si>
  <si>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</si>
  <si>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</si>
  <si>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</si>
  <si>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</si>
  <si>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</si>
  <si>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</si>
  <si>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</si>
  <si>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</si>
  <si>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</si>
  <si>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</si>
  <si>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</si>
  <si>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</si>
  <si>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</si>
  <si>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</si>
  <si>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</si>
  <si>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</si>
  <si>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</si>
  <si>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</si>
  <si>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</si>
  <si>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</si>
  <si>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</si>
  <si>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</si>
  <si>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</si>
  <si>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</si>
  <si>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</si>
  <si>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</si>
  <si>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</si>
  <si>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</si>
  <si>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</si>
  <si>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</si>
  <si>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</si>
  <si>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</si>
  <si>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</si>
  <si>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</si>
  <si>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</si>
  <si>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</si>
  <si>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</si>
  <si>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</si>
  <si>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</si>
  <si>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</si>
  <si>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</si>
  <si>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</si>
  <si>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</si>
  <si>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</si>
  <si>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</si>
  <si>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</si>
  <si>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</si>
  <si>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</si>
  <si>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</si>
  <si>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</si>
  <si>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</si>
  <si>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</si>
  <si>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</si>
  <si>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</si>
  <si>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</si>
  <si>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</si>
  <si>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</si>
  <si>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</si>
  <si>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</si>
  <si>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</si>
  <si>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</si>
  <si>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</si>
  <si>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</si>
  <si>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</si>
  <si>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</si>
  <si>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</si>
  <si>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</si>
  <si>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</si>
  <si>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</si>
  <si>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</si>
  <si>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</si>
  <si>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</si>
  <si>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</si>
  <si>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</si>
  <si>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</si>
  <si>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</si>
  <si>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</si>
  <si>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</si>
  <si>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</si>
  <si>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</si>
  <si>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</si>
  <si>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</si>
  <si>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</si>
  <si>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</si>
  <si>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</si>
  <si>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</si>
  <si>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</si>
  <si>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</si>
  <si>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</si>
  <si>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</si>
  <si>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</si>
  <si>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</si>
  <si>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</si>
  <si>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</si>
  <si>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</si>
  <si>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</si>
  <si>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</si>
  <si>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</si>
  <si>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</si>
  <si>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</si>
  <si>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</si>
  <si>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</si>
  <si>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</si>
  <si>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</si>
  <si>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</si>
  <si>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</si>
  <si>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</si>
  <si>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</si>
  <si>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</si>
  <si>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</si>
  <si>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</si>
  <si>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</si>
  <si>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</si>
  <si>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</si>
  <si>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</si>
  <si>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</si>
  <si>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</si>
  <si>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</si>
  <si>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</si>
  <si>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</si>
  <si>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</si>
  <si>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</si>
  <si>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</si>
  <si>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</si>
  <si>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</si>
  <si>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</si>
  <si>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</si>
  <si>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</si>
  <si>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</si>
  <si>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</si>
  <si>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</si>
  <si>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</si>
  <si>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</si>
  <si>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</si>
  <si>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</si>
  <si>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</si>
  <si>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</si>
  <si>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</si>
  <si>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</si>
  <si>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</si>
  <si>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</si>
  <si>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</si>
  <si>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</si>
  <si>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</si>
  <si>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</si>
  <si>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</si>
  <si>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</si>
  <si>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</si>
  <si>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</si>
  <si>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</si>
  <si>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</si>
  <si>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</si>
  <si>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</si>
  <si>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</si>
  <si>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</si>
  <si>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</si>
  <si>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</si>
  <si>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</si>
  <si>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</si>
  <si>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</si>
  <si>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</si>
  <si>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</si>
  <si>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</si>
  <si>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</si>
  <si>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</si>
  <si>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</si>
  <si>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</si>
  <si>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</si>
  <si>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</si>
  <si>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</si>
  <si>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</si>
  <si>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</si>
  <si>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</si>
  <si>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</si>
  <si>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</si>
  <si>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</si>
  <si>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</si>
  <si>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</si>
  <si>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</si>
  <si>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</si>
  <si>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</si>
  <si>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</si>
  <si>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</si>
  <si>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</si>
  <si>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</si>
  <si>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</si>
  <si>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</si>
  <si>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</si>
  <si>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</si>
  <si>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</si>
  <si>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</si>
  <si>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</si>
  <si>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</si>
  <si>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</si>
  <si>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</si>
  <si>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</si>
  <si>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</si>
  <si>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</si>
  <si>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</si>
  <si>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</si>
  <si>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</si>
  <si>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</si>
  <si>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</si>
  <si>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</si>
  <si>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</si>
  <si>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</si>
  <si>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</si>
  <si>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</si>
  <si>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</si>
  <si>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</si>
  <si>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</si>
  <si>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</si>
  <si>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</si>
  <si>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</si>
  <si>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</si>
  <si>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</si>
  <si>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</si>
  <si>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</si>
  <si>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</si>
  <si>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</si>
  <si>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</si>
  <si>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</si>
  <si>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</si>
  <si>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</si>
  <si>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</si>
  <si>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</si>
  <si>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</si>
  <si>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</si>
  <si>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</si>
  <si>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</si>
  <si>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</si>
  <si>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</si>
  <si>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</si>
  <si>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</si>
  <si>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</si>
  <si>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</si>
  <si>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</si>
  <si>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</si>
  <si>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</si>
  <si>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</si>
  <si>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</si>
  <si>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</si>
  <si>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</si>
  <si>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</si>
  <si>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</si>
  <si>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</si>
  <si>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</si>
  <si>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</si>
  <si>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</si>
  <si>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</si>
  <si>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</si>
  <si>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</si>
  <si>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</si>
  <si>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</si>
  <si>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</si>
  <si>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</si>
  <si>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</si>
  <si>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</si>
  <si>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</si>
  <si>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</si>
  <si>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</si>
  <si>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</si>
  <si>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</si>
  <si>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</si>
  <si>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</si>
  <si>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</si>
  <si>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</si>
  <si>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</si>
  <si>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</si>
  <si>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</si>
  <si>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</si>
  <si>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</si>
  <si>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</si>
  <si>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</si>
  <si>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</si>
  <si>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</si>
  <si>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</si>
  <si>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</si>
  <si>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</si>
  <si>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</si>
  <si>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</si>
  <si>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</si>
  <si>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</si>
  <si>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</si>
  <si>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</si>
  <si>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</si>
  <si>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</si>
  <si>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</si>
  <si>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</si>
  <si>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</si>
  <si>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</si>
  <si>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</si>
  <si>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</si>
  <si>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</si>
  <si>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</si>
  <si>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</si>
  <si>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</si>
  <si>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</si>
  <si>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</si>
  <si>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</si>
  <si>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</si>
  <si>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</si>
  <si>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</si>
  <si>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</si>
  <si>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</si>
  <si>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</si>
  <si>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</si>
  <si>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</si>
  <si>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</si>
  <si>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</si>
  <si>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</si>
  <si>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</si>
  <si>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</si>
  <si>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</si>
  <si>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</si>
  <si>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</si>
  <si>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</si>
  <si>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</si>
  <si>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</si>
  <si>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</si>
  <si>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</si>
  <si>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</si>
  <si>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</si>
  <si>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</si>
  <si>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</si>
  <si>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</si>
  <si>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</si>
  <si>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</si>
  <si>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</si>
  <si>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</si>
  <si>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</si>
  <si>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</si>
  <si>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</si>
  <si>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</si>
  <si>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</si>
  <si>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</si>
  <si>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</si>
  <si>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</si>
  <si>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</si>
  <si>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</si>
  <si>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</si>
  <si>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</si>
  <si>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</si>
  <si>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</si>
  <si>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</si>
  <si>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</si>
  <si>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</si>
  <si>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</si>
  <si>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</si>
  <si>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</si>
  <si>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</si>
  <si>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</si>
  <si>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</si>
  <si>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</si>
  <si>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</si>
  <si>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</si>
  <si>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</si>
  <si>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</si>
  <si>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</si>
  <si>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</si>
  <si>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</si>
  <si>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</si>
  <si>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</si>
  <si>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</si>
  <si>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</si>
  <si>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</si>
  <si>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</si>
  <si>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</si>
  <si>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</si>
  <si>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</si>
  <si>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</si>
  <si>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</si>
  <si>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</si>
  <si>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</si>
  <si>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</si>
  <si>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</si>
  <si>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</si>
  <si>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</si>
  <si>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</si>
  <si>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</si>
  <si>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</si>
  <si>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</si>
  <si>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</si>
  <si>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</si>
  <si>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</si>
  <si>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</si>
  <si>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</si>
  <si>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</si>
  <si>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</si>
  <si>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</si>
  <si>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</si>
  <si>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</si>
  <si>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</si>
  <si>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</si>
  <si>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</si>
  <si>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</si>
  <si>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</si>
  <si>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</si>
  <si>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</si>
  <si>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</si>
  <si>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</si>
  <si>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</si>
  <si>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</si>
  <si>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</si>
  <si>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</si>
  <si>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</si>
  <si>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</si>
  <si>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</si>
  <si>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</si>
  <si>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</si>
  <si>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</si>
  <si>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</si>
  <si>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</si>
  <si>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</si>
  <si>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</si>
  <si>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</si>
  <si>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</si>
  <si>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</si>
  <si>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</si>
  <si>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</si>
  <si>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</si>
  <si>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</si>
  <si>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</si>
  <si>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</si>
  <si>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</si>
  <si>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</si>
  <si>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</si>
  <si>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</si>
  <si>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</si>
  <si>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</si>
  <si>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</si>
  <si>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</si>
  <si>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</si>
  <si>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</si>
  <si>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</si>
  <si>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</si>
  <si>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</si>
  <si>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</si>
  <si>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</si>
  <si>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</si>
  <si>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</si>
  <si>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</si>
  <si>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</si>
  <si>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</si>
  <si>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</si>
  <si>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</si>
  <si>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</si>
  <si>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</si>
  <si>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</si>
  <si>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</si>
  <si>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</si>
  <si>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</si>
  <si>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</si>
  <si>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</si>
  <si>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</si>
  <si>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</si>
  <si>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</si>
  <si>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</si>
  <si>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</si>
  <si>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</si>
  <si>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</si>
  <si>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</si>
  <si>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</si>
  <si>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</si>
  <si>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</si>
  <si>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</si>
  <si>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</si>
  <si>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</si>
  <si>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</si>
  <si>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</si>
  <si>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</si>
  <si>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</si>
  <si>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</si>
  <si>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</si>
  <si>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</si>
  <si>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</si>
  <si>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</si>
  <si>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</si>
  <si>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</si>
  <si>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</si>
  <si>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</si>
  <si>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</si>
  <si>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</si>
  <si>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</si>
  <si>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</si>
  <si>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</si>
  <si>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</si>
  <si>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</si>
  <si>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</si>
  <si>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</si>
  <si>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</si>
  <si>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</si>
  <si>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</si>
  <si>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</si>
  <si>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</si>
  <si>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</si>
  <si>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</si>
  <si>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</si>
  <si>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</si>
  <si>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</si>
  <si>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</si>
  <si>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</si>
  <si>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</si>
  <si>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</si>
  <si>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</si>
  <si>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</si>
  <si>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</si>
  <si>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</si>
  <si>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</si>
  <si>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</si>
  <si>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</si>
  <si>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</si>
  <si>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</si>
  <si>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</si>
  <si>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</si>
  <si>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</si>
  <si>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</si>
  <si>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</si>
  <si>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</si>
  <si>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</si>
  <si>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</si>
  <si>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</si>
  <si>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</si>
  <si>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</si>
  <si>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</si>
  <si>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</si>
  <si>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</si>
  <si>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</si>
  <si>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</si>
  <si>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</si>
  <si>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</si>
  <si>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</si>
  <si>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</si>
  <si>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</si>
  <si>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</si>
  <si>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</si>
  <si>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</si>
  <si>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</si>
  <si>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</si>
  <si>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</si>
  <si>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</si>
  <si>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</si>
  <si>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</si>
  <si>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</si>
  <si>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</si>
  <si>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</si>
  <si>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</si>
  <si>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</si>
  <si>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</si>
  <si>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</si>
  <si>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</si>
  <si>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</si>
  <si>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</si>
  <si>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</si>
  <si>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</si>
  <si>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</si>
  <si>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</si>
  <si>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</si>
  <si>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</si>
  <si>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</si>
  <si>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</si>
  <si>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</si>
  <si>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</si>
  <si>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</si>
  <si>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</si>
  <si>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</si>
  <si>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</si>
  <si>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</si>
  <si>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</si>
  <si>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</si>
  <si>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</si>
  <si>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</si>
  <si>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</si>
  <si>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</si>
  <si>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</si>
  <si>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</si>
  <si>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</si>
  <si>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</si>
  <si>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</si>
  <si>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</si>
  <si>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</si>
  <si>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</si>
  <si>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</si>
  <si>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</si>
  <si>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</si>
  <si>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</si>
  <si>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</si>
  <si>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</si>
  <si>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</si>
  <si>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</si>
  <si>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</si>
  <si>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</si>
  <si>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</si>
  <si>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</si>
  <si>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</si>
  <si>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</si>
  <si>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</si>
  <si>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</si>
  <si>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</si>
  <si>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</si>
  <si>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</si>
  <si>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</si>
  <si>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</si>
  <si>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</si>
  <si>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</si>
  <si>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</si>
  <si>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</si>
  <si>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</si>
  <si>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</si>
  <si>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</si>
  <si>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</si>
  <si>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</si>
  <si>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</si>
  <si>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</si>
  <si>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</si>
  <si>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</si>
  <si>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</si>
  <si>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</si>
  <si>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</si>
  <si>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</si>
  <si>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</si>
  <si>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</si>
  <si>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</si>
  <si>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</si>
  <si>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</si>
  <si>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</si>
  <si>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</si>
  <si>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</si>
  <si>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</si>
  <si>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</si>
  <si>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</si>
  <si>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</si>
  <si>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</si>
  <si>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</si>
  <si>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</si>
  <si>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</si>
  <si>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</si>
  <si>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</si>
  <si>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</si>
  <si>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</si>
  <si>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</si>
  <si>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</si>
  <si>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</si>
  <si>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</si>
  <si>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</si>
  <si>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</si>
  <si>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</si>
  <si>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</si>
  <si>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</si>
  <si>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</si>
  <si>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</si>
  <si>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</si>
  <si>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</si>
  <si>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</si>
  <si>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</si>
  <si>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</si>
  <si>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</si>
  <si>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</si>
  <si>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</si>
  <si>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</si>
  <si>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</si>
  <si>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</si>
  <si>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</si>
  <si>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</si>
  <si>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</si>
  <si>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</si>
  <si>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</si>
  <si>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</si>
  <si>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</si>
  <si>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</si>
  <si>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</si>
  <si>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</si>
  <si>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</si>
  <si>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</si>
  <si>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</si>
  <si>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</si>
  <si>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</si>
  <si>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</si>
  <si>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</si>
  <si>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</si>
  <si>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</si>
  <si>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</si>
  <si>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</si>
  <si>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</si>
  <si>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</si>
  <si>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</si>
  <si>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</si>
  <si>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</si>
  <si>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</si>
  <si>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</si>
  <si>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</si>
  <si>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</si>
  <si>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</si>
  <si>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</si>
  <si>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</si>
  <si>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</si>
  <si>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</si>
  <si>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</si>
  <si>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</si>
  <si>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</si>
  <si>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</si>
  <si>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</si>
  <si>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</si>
  <si>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</si>
  <si>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</si>
  <si>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</si>
  <si>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</si>
  <si>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</si>
  <si>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</si>
  <si>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</si>
  <si>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</si>
  <si>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</si>
  <si>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</si>
  <si>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</si>
  <si>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</si>
  <si>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</si>
  <si>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</si>
  <si>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</si>
  <si>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</si>
  <si>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</si>
  <si>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</si>
  <si>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</si>
  <si>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</si>
  <si>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</si>
  <si>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</si>
  <si>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</si>
  <si>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</si>
  <si>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</si>
  <si>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</si>
  <si>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</si>
  <si>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</si>
  <si>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</si>
  <si>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</si>
  <si>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</si>
  <si>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</si>
  <si>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</si>
  <si>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</si>
  <si>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</si>
  <si>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</si>
  <si>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</si>
  <si>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</si>
  <si>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</si>
  <si>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</si>
  <si>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</si>
  <si>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</si>
  <si>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</si>
  <si>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</si>
  <si>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</si>
  <si>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</si>
  <si>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</si>
  <si>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</si>
  <si>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</si>
  <si>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</si>
  <si>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</si>
  <si>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</si>
  <si>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</si>
  <si>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</si>
  <si>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</si>
  <si>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</si>
  <si>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</si>
  <si>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</si>
  <si>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</si>
  <si>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</si>
  <si>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</si>
  <si>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</si>
  <si>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</si>
  <si>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</si>
  <si>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</si>
  <si>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</si>
  <si>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</si>
  <si>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</si>
  <si>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</si>
  <si>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</si>
  <si>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</si>
  <si>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</si>
  <si>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</si>
  <si>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</si>
  <si>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</si>
  <si>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</si>
  <si>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</si>
  <si>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</si>
  <si>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</si>
  <si>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</si>
  <si>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</si>
  <si>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</si>
  <si>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</si>
  <si>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</si>
  <si>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</si>
  <si>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</si>
  <si>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</si>
  <si>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</si>
  <si>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</si>
  <si>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</si>
  <si>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</si>
  <si>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</si>
  <si>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</si>
  <si>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</si>
  <si>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</si>
  <si>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</si>
  <si>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</si>
  <si>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</si>
  <si>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</si>
  <si>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</si>
  <si>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</si>
  <si>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</si>
  <si>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</si>
  <si>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</si>
  <si>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</si>
  <si>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</si>
  <si>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</si>
  <si>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</si>
  <si>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</si>
  <si>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</si>
  <si>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</si>
  <si>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</si>
  <si>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</si>
  <si>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</si>
  <si>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</si>
  <si>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</si>
  <si>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</si>
  <si>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</si>
  <si>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</si>
  <si>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</si>
  <si>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</si>
  <si>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</si>
  <si>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</si>
  <si>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</si>
  <si>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</si>
  <si>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</si>
  <si>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</si>
  <si>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</si>
  <si>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</si>
  <si>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</si>
  <si>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</si>
  <si>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</si>
  <si>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</si>
  <si>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</si>
  <si>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</si>
  <si>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</si>
  <si>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</si>
  <si>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</si>
  <si>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</si>
  <si>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</si>
  <si>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</si>
  <si>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</si>
  <si>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</si>
  <si>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</si>
  <si>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</si>
  <si>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</si>
  <si>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</si>
  <si>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</si>
  <si>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</si>
  <si>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</si>
  <si>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</si>
  <si>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</si>
  <si>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</si>
  <si>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</si>
  <si>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</si>
  <si>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</si>
  <si>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</si>
  <si>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</si>
  <si>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</si>
  <si>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</si>
  <si>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</si>
  <si>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</si>
  <si>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</si>
  <si>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</si>
  <si>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</si>
  <si>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</si>
  <si>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</si>
  <si>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</si>
  <si>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</si>
  <si>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</si>
  <si>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</si>
  <si>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</si>
  <si>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</si>
  <si>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</si>
  <si>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</si>
  <si>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</si>
  <si>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</si>
  <si>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</si>
  <si>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</si>
  <si>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</si>
  <si>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</si>
  <si>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</si>
  <si>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</si>
  <si>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</si>
  <si>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</si>
  <si>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</si>
  <si>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</si>
  <si>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</si>
  <si>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</si>
  <si>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</si>
  <si>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</si>
  <si>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</si>
  <si>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</si>
  <si>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</si>
  <si>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</si>
  <si>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</si>
  <si>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</si>
  <si>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</si>
  <si>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</si>
  <si>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</si>
  <si>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</si>
  <si>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</si>
  <si>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</si>
  <si>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</si>
  <si>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</si>
  <si>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</si>
  <si>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</si>
  <si>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</si>
  <si>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</si>
  <si>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</si>
  <si>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</si>
  <si>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</si>
  <si>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</si>
  <si>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</si>
  <si>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</si>
  <si>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</si>
  <si>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</si>
  <si>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</si>
  <si>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</si>
  <si>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</si>
  <si>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</si>
  <si>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</si>
  <si>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</si>
  <si>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</si>
  <si>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</si>
  <si>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</si>
  <si>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</si>
  <si>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</si>
  <si>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</si>
  <si>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</si>
  <si>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</si>
  <si>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</si>
  <si>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</si>
  <si>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</si>
  <si>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</si>
  <si>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</si>
  <si>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</si>
  <si>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</si>
  <si>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</si>
  <si>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</si>
  <si>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</si>
  <si>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</si>
  <si>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</si>
  <si>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</si>
  <si>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</si>
  <si>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</si>
  <si>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</si>
  <si>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</si>
  <si>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</si>
  <si>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</si>
  <si>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</si>
  <si>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</si>
  <si>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</si>
  <si>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</si>
  <si>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</si>
  <si>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</si>
  <si>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</si>
  <si>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</si>
  <si>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</si>
  <si>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</si>
  <si>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</si>
  <si>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</si>
  <si>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</si>
  <si>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</si>
  <si>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</si>
  <si>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</si>
  <si>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</si>
  <si>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</si>
  <si>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</si>
  <si>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</si>
  <si>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</si>
  <si>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</si>
  <si>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</si>
  <si>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</si>
  <si>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</si>
  <si>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</si>
  <si>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</si>
  <si>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</si>
  <si>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</si>
  <si>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</si>
  <si>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</si>
  <si>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</si>
  <si>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</si>
  <si>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</si>
  <si>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</si>
  <si>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</si>
  <si>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</si>
  <si>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</si>
  <si>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</si>
  <si>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</si>
  <si>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</si>
  <si>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</si>
  <si>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</si>
  <si>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</si>
  <si>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</si>
  <si>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</si>
  <si>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</si>
  <si>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</si>
  <si>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</si>
  <si>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</si>
  <si>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</si>
  <si>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</si>
  <si>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</si>
  <si>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</si>
  <si>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</si>
  <si>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</si>
  <si>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</si>
  <si>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</si>
  <si>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</si>
  <si>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</si>
  <si>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</si>
  <si>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</si>
  <si>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</si>
  <si>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</si>
  <si>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</si>
  <si>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</si>
  <si>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</si>
  <si>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</si>
  <si>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</si>
  <si>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</si>
  <si>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</si>
  <si>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</si>
  <si>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</si>
  <si>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</si>
  <si>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</si>
  <si>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</si>
  <si>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</si>
  <si>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</si>
  <si>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</si>
  <si>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</si>
  <si>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</si>
  <si>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</si>
  <si>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</si>
  <si>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</si>
  <si>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</si>
  <si>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</si>
  <si>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</si>
  <si>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</si>
  <si>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</si>
  <si>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</si>
  <si>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</si>
  <si>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</si>
  <si>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</si>
  <si>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</si>
  <si>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</si>
  <si>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</si>
  <si>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</si>
  <si>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</si>
  <si>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</si>
  <si>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</si>
  <si>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</si>
  <si>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</si>
  <si>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</si>
  <si>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</si>
  <si>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</si>
  <si>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</si>
  <si>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</si>
  <si>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</si>
  <si>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</si>
  <si>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</si>
  <si>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</si>
  <si>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</si>
  <si>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</si>
  <si>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</si>
  <si>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</si>
  <si>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</si>
  <si>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</si>
  <si>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</si>
  <si>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</si>
  <si>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</si>
  <si>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</si>
  <si>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</si>
  <si>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</si>
  <si>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</si>
  <si>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</si>
  <si>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</si>
  <si>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</si>
  <si>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</si>
  <si>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</si>
  <si>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</si>
  <si>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</si>
  <si>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</si>
  <si>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</si>
  <si>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</si>
  <si>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</si>
  <si>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</si>
  <si>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</si>
  <si>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</si>
  <si>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</si>
  <si>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</si>
  <si>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</si>
  <si>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</si>
  <si>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</si>
  <si>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</si>
  <si>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</si>
  <si>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</si>
  <si>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</si>
  <si>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</si>
  <si>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</si>
  <si>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</si>
  <si>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</si>
  <si>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</si>
  <si>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</si>
  <si>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</si>
  <si>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</si>
  <si>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</si>
  <si>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</si>
  <si>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</si>
  <si>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</si>
  <si>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</si>
  <si>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</si>
  <si>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</si>
  <si>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</si>
  <si>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</si>
  <si>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</si>
  <si>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</si>
  <si>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</si>
  <si>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</si>
  <si>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</si>
  <si>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</si>
  <si>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</si>
  <si>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</si>
  <si>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</si>
  <si>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</si>
  <si>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</si>
  <si>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</si>
  <si>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</si>
  <si>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</si>
  <si>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</si>
  <si>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</si>
  <si>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</si>
  <si>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</si>
  <si>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</si>
  <si>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</si>
  <si>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</si>
  <si>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</si>
  <si>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</si>
  <si>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</si>
  <si>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</si>
  <si>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</si>
  <si>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</si>
  <si>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</si>
  <si>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</si>
  <si>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</si>
  <si>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</si>
  <si>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</si>
  <si>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</si>
  <si>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</si>
  <si>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</si>
  <si>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</si>
  <si>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</si>
  <si>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</si>
  <si>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</si>
  <si>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</si>
  <si>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</si>
  <si>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</si>
  <si>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</si>
  <si>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</si>
  <si>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</si>
  <si>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</si>
  <si>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</si>
  <si>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</si>
  <si>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</si>
  <si>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</si>
  <si>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</si>
  <si>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</si>
  <si>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</si>
  <si>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</si>
  <si>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</si>
  <si>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</si>
  <si>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</si>
  <si>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</si>
  <si>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</si>
  <si>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</si>
  <si>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</si>
  <si>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</si>
  <si>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</si>
  <si>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</si>
  <si>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</si>
  <si>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</si>
  <si>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</si>
  <si>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</si>
  <si>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</si>
  <si>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</si>
  <si>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</si>
  <si>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</si>
  <si>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</si>
  <si>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</si>
  <si>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</si>
  <si>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</si>
  <si>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</si>
  <si>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</si>
  <si>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</si>
  <si>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</si>
  <si>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</si>
  <si>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</si>
  <si>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</si>
  <si>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</si>
  <si>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</si>
  <si>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</si>
  <si>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</si>
  <si>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</si>
  <si>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</si>
  <si>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</si>
  <si>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</si>
  <si>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</si>
  <si>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</si>
  <si>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</si>
  <si>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</si>
  <si>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</si>
  <si>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</si>
  <si>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</si>
  <si>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</si>
  <si>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</si>
  <si>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</si>
  <si>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</si>
  <si>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</si>
  <si>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</si>
  <si>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</si>
  <si>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</si>
  <si>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</si>
  <si>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</si>
  <si>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</si>
  <si>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</si>
  <si>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</si>
  <si>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</si>
  <si>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</si>
  <si>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</si>
  <si>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</si>
  <si>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</si>
  <si>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</si>
  <si>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</si>
  <si>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</si>
  <si>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</si>
  <si>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</si>
  <si>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</si>
  <si>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</si>
  <si>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</si>
  <si>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</si>
  <si>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</si>
  <si>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</si>
  <si>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</si>
  <si>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</si>
  <si>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</si>
  <si>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</si>
  <si>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</si>
  <si>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</si>
  <si>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</si>
  <si>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</si>
  <si>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</si>
  <si>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</si>
  <si>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</si>
  <si>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</si>
  <si>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</si>
  <si>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</si>
  <si>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</si>
  <si>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</si>
  <si>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</si>
  <si>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</si>
  <si>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</si>
  <si>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</si>
  <si>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</si>
  <si>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</si>
  <si>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</si>
  <si>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</si>
  <si>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</si>
  <si>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</si>
  <si>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</si>
  <si>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</si>
  <si>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</si>
  <si>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</si>
  <si>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</si>
  <si>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</si>
  <si>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</si>
  <si>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</si>
  <si>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</si>
  <si>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</si>
  <si>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</si>
  <si>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</si>
  <si>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</si>
  <si>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</si>
  <si>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</si>
  <si>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</si>
  <si>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</si>
  <si>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</si>
  <si>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</si>
  <si>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</si>
  <si>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</si>
  <si>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</si>
  <si>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</si>
  <si>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</si>
  <si>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</si>
  <si>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</si>
  <si>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</si>
  <si>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</si>
  <si>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</si>
  <si>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</si>
  <si>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</si>
  <si>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</si>
  <si>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</si>
  <si>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</si>
  <si>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</si>
  <si>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</si>
  <si>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</si>
  <si>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</si>
  <si>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</si>
  <si>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</si>
  <si>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</si>
  <si>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</si>
  <si>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</si>
  <si>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</si>
  <si>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</si>
  <si>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</si>
  <si>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</si>
  <si>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</si>
  <si>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</si>
  <si>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</si>
  <si>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</si>
  <si>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</si>
  <si>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</si>
  <si>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</si>
  <si>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</si>
  <si>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</si>
  <si>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</si>
  <si>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</si>
  <si>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</si>
  <si>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</si>
  <si>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</si>
  <si>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</si>
  <si>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</si>
  <si>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</si>
  <si>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</si>
  <si>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</si>
  <si>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</si>
  <si>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</si>
  <si>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</si>
  <si>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</si>
  <si>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</si>
  <si>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</si>
  <si>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</si>
  <si>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</si>
  <si>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</si>
  <si>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</si>
  <si>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</si>
  <si>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</si>
  <si>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</si>
  <si>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</si>
  <si>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</si>
  <si>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</si>
  <si>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</si>
  <si>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</si>
  <si>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</si>
  <si>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</si>
  <si>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</si>
  <si>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</si>
  <si>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</si>
  <si>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</si>
  <si>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</si>
  <si>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</si>
  <si>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</si>
  <si>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</si>
  <si>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</si>
  <si>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</si>
  <si>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</si>
  <si>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</si>
  <si>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</si>
  <si>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</si>
  <si>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</si>
  <si>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</si>
  <si>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</si>
  <si>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</si>
  <si>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</si>
  <si>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</si>
  <si>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</si>
  <si>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</si>
  <si>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</si>
  <si>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</si>
  <si>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</si>
  <si>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</si>
  <si>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</si>
  <si>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</si>
  <si>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</si>
  <si>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</si>
  <si>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</si>
  <si>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</si>
  <si>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</si>
  <si>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</si>
  <si>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</si>
  <si>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</si>
  <si>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</si>
  <si>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</si>
  <si>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</si>
  <si>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</si>
  <si>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</si>
  <si>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</si>
  <si>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</si>
  <si>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</si>
  <si>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</si>
  <si>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</si>
  <si>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</si>
  <si>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</si>
  <si>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</si>
  <si>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</si>
  <si>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</si>
  <si>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</si>
  <si>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</si>
  <si>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</si>
  <si>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</si>
  <si>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</si>
  <si>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</si>
  <si>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</si>
  <si>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</si>
  <si>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</si>
  <si>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</si>
  <si>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</si>
  <si>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</si>
  <si>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</si>
  <si>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</si>
  <si>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</si>
  <si>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</si>
  <si>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</si>
  <si>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</si>
  <si>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</si>
  <si>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</si>
  <si>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</si>
  <si>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</si>
  <si>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</si>
  <si>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</si>
  <si>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</si>
  <si>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</si>
  <si>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</si>
  <si>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</si>
  <si>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</si>
  <si>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</si>
  <si>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</si>
  <si>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</si>
  <si>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</si>
  <si>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</si>
  <si>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</si>
  <si>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</si>
  <si>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</si>
  <si>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</si>
  <si>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</si>
  <si>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</si>
  <si>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</si>
  <si>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</si>
  <si>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</si>
  <si>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</si>
  <si>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</si>
  <si>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</si>
  <si>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</si>
  <si>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</si>
  <si>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</si>
  <si>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</si>
  <si>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</si>
  <si>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</si>
  <si>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</si>
  <si>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</si>
  <si>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</si>
  <si>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</si>
  <si>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</si>
  <si>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</si>
  <si>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</si>
  <si>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</si>
  <si>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</si>
  <si>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</si>
  <si>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</si>
  <si>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</si>
  <si>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</si>
  <si>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</si>
  <si>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</si>
  <si>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</si>
  <si>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</si>
  <si>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</si>
  <si>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</si>
  <si>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</si>
  <si>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</si>
  <si>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</si>
  <si>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</si>
  <si>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</si>
  <si>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</si>
  <si>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</si>
  <si>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</si>
  <si>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</si>
  <si>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</si>
  <si>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</si>
  <si>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</si>
  <si>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</si>
  <si>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</si>
  <si>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</si>
  <si>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</si>
  <si>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</si>
  <si>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</si>
  <si>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</si>
  <si>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</si>
  <si>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</si>
  <si>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</si>
  <si>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</si>
  <si>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</si>
  <si>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</si>
  <si>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</si>
  <si>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</si>
  <si>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</si>
  <si>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</si>
  <si>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</si>
  <si>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</si>
  <si>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</si>
  <si>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</si>
  <si>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</si>
  <si>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</si>
  <si>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</si>
  <si>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</si>
  <si>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</si>
  <si>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</si>
  <si>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</si>
  <si>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</si>
  <si>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</si>
  <si>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</si>
  <si>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</si>
  <si>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</si>
  <si>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</si>
  <si>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</si>
  <si>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</si>
  <si>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</si>
  <si>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</si>
  <si>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</si>
  <si>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</si>
  <si>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</si>
  <si>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</si>
  <si>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</si>
  <si>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</si>
  <si>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</si>
  <si>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</si>
  <si>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</si>
  <si>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</si>
  <si>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</si>
  <si>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</si>
  <si>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</si>
  <si>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</si>
  <si>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</si>
  <si>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</si>
  <si>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</si>
  <si>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</si>
  <si>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</si>
  <si>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</si>
  <si>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</si>
  <si>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</si>
  <si>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</si>
  <si>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</si>
  <si>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</si>
  <si>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</si>
  <si>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</si>
  <si>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</si>
  <si>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</si>
  <si>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</si>
  <si>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</si>
  <si>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</si>
  <si>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</si>
  <si>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</si>
  <si>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</si>
  <si>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</si>
  <si>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</si>
  <si>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</si>
  <si>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</si>
  <si>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</si>
  <si>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</si>
  <si>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</si>
  <si>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</si>
  <si>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</si>
  <si>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</si>
  <si>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</si>
  <si>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</si>
  <si>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</si>
  <si>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</si>
  <si>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</si>
  <si>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</si>
  <si>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</si>
  <si>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</si>
  <si>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</si>
  <si>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</si>
  <si>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</si>
  <si>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</si>
  <si>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</si>
  <si>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</si>
  <si>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</si>
  <si>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</si>
  <si>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</si>
  <si>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</si>
  <si>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</si>
  <si>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</si>
  <si>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</si>
  <si>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</si>
  <si>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</si>
  <si>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</si>
  <si>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</si>
  <si>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</si>
  <si>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</si>
  <si>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</si>
  <si>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</si>
  <si>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</si>
  <si>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</si>
  <si>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</si>
  <si>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</si>
  <si>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</si>
  <si>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</si>
  <si>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</si>
  <si>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</si>
  <si>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</si>
  <si>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</si>
  <si>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</si>
  <si>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</si>
  <si>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</si>
  <si>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</si>
  <si>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</si>
  <si>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</si>
  <si>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</si>
  <si>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</si>
  <si>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</si>
  <si>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</si>
  <si>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</si>
  <si>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</si>
  <si>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</si>
  <si>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</si>
  <si>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</si>
  <si>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</si>
  <si>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</si>
  <si>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</si>
  <si>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</si>
  <si>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</si>
  <si>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</si>
  <si>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</si>
  <si>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</si>
  <si>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</si>
  <si>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</si>
  <si>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</si>
  <si>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</si>
  <si>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</si>
  <si>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</si>
  <si>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</si>
  <si>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</si>
  <si>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</si>
  <si>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</si>
  <si>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</si>
  <si>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</si>
  <si>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</si>
  <si>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</si>
  <si>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</si>
  <si>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</si>
  <si>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</si>
  <si>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</si>
  <si>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</si>
  <si>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</si>
  <si>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</si>
  <si>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</si>
  <si>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</si>
  <si>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</si>
  <si>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</si>
  <si>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</si>
  <si>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</si>
  <si>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</si>
  <si>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</si>
  <si>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</si>
  <si>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</si>
  <si>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</si>
  <si>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</si>
  <si>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</si>
  <si>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</si>
  <si>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</si>
  <si>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</si>
  <si>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</si>
  <si>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</si>
  <si>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</si>
  <si>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</si>
  <si>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</si>
  <si>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</si>
  <si>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</si>
  <si>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</si>
  <si>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</si>
  <si>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</si>
  <si>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</si>
  <si>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</si>
  <si>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</si>
  <si>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</si>
  <si>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</si>
  <si>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</si>
  <si>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</si>
  <si>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</si>
  <si>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</si>
  <si>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</si>
  <si>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</si>
  <si>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</si>
  <si>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</si>
  <si>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</si>
  <si>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</si>
  <si>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</si>
  <si>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</si>
  <si>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</si>
  <si>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</si>
  <si>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</si>
  <si>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</si>
  <si>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</si>
  <si>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</si>
  <si>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</si>
  <si>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</si>
  <si>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</si>
  <si>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</si>
  <si>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</si>
  <si>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</si>
  <si>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</si>
  <si>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</si>
  <si>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</si>
  <si>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</si>
  <si>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</si>
  <si>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</si>
  <si>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</si>
  <si>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</si>
  <si>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</si>
  <si>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</si>
  <si>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</si>
  <si>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</si>
  <si>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</si>
  <si>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</si>
  <si>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</si>
  <si>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</si>
  <si>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</si>
  <si>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</si>
  <si>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</si>
  <si>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</si>
  <si>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</si>
  <si>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</si>
  <si>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</si>
  <si>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</si>
  <si>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</si>
  <si>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</si>
  <si>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</si>
  <si>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</si>
  <si>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</si>
  <si>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</si>
  <si>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</si>
  <si>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</si>
  <si>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</si>
  <si>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</si>
  <si>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</si>
  <si>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</si>
  <si>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</si>
  <si>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</si>
  <si>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</si>
  <si>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</si>
  <si>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</si>
  <si>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</si>
  <si>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</si>
  <si>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</si>
  <si>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</si>
  <si>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</si>
  <si>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</si>
  <si>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</si>
  <si>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</si>
  <si>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</si>
  <si>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</si>
  <si>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</si>
  <si>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</si>
  <si>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</si>
  <si>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</si>
  <si>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</si>
  <si>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</si>
  <si>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</si>
  <si>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</si>
  <si>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</si>
  <si>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</si>
  <si>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</si>
  <si>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</si>
  <si>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</si>
  <si>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</si>
  <si>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</si>
  <si>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</si>
  <si>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</si>
  <si>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</si>
  <si>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</si>
  <si>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</si>
  <si>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</si>
  <si>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</si>
  <si>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</si>
  <si>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</si>
  <si>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</si>
  <si>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</si>
  <si>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</si>
  <si>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</si>
  <si>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</si>
  <si>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</si>
  <si>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</si>
  <si>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</si>
  <si>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</si>
  <si>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</si>
  <si>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</si>
  <si>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</si>
  <si>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</si>
  <si>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</si>
  <si>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</si>
  <si>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</si>
  <si>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</si>
  <si>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</si>
  <si>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</si>
  <si>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</si>
  <si>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</si>
  <si>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</si>
  <si>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</si>
  <si>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</si>
  <si>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</si>
  <si>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</si>
  <si>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</si>
  <si>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</si>
  <si>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</si>
  <si>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</si>
  <si>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</si>
  <si>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</si>
  <si>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</si>
  <si>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</si>
  <si>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</si>
  <si>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</si>
  <si>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</si>
  <si>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</si>
  <si>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</si>
  <si>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</si>
  <si>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</si>
  <si>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</si>
  <si>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</si>
  <si>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</si>
  <si>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</si>
  <si>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</si>
  <si>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</si>
  <si>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</si>
  <si>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</si>
  <si>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</si>
  <si>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</si>
  <si>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</si>
  <si>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</si>
  <si>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</si>
  <si>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</si>
  <si>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</si>
  <si>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</si>
  <si>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</si>
  <si>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</si>
  <si>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</si>
  <si>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</si>
  <si>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</si>
  <si>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</si>
  <si>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</si>
  <si>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</si>
  <si>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</si>
  <si>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</si>
  <si>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</si>
  <si>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</si>
  <si>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</si>
  <si>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</si>
  <si>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</si>
  <si>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</si>
  <si>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</si>
  <si>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</si>
  <si>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</si>
  <si>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</si>
  <si>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</si>
  <si>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</si>
  <si>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</si>
  <si>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</si>
  <si>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</si>
  <si>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</si>
  <si>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</si>
  <si>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</si>
  <si>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</si>
  <si>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</si>
  <si>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</si>
  <si>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</si>
  <si>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</si>
  <si>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</si>
  <si>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</si>
  <si>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</si>
  <si>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</si>
  <si>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</si>
  <si>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</si>
  <si>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</si>
  <si>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</si>
  <si>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</si>
  <si>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</si>
  <si>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</si>
  <si>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</si>
  <si>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</si>
  <si>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</si>
  <si>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</si>
  <si>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</si>
  <si>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</si>
  <si>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</si>
  <si>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</si>
  <si>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</si>
  <si>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</si>
  <si>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</si>
  <si>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</si>
  <si>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</si>
  <si>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</si>
  <si>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</si>
  <si>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</si>
  <si>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</si>
  <si>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</si>
  <si>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</si>
  <si>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</si>
  <si>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</si>
  <si>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</si>
  <si>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</si>
  <si>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</si>
  <si>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</si>
  <si>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</si>
  <si>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</si>
  <si>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</si>
  <si>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</si>
  <si>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</si>
  <si>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</si>
  <si>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</si>
  <si>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</si>
  <si>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</si>
  <si>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</si>
  <si>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</si>
  <si>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</si>
  <si>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</si>
  <si>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</si>
  <si>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</si>
  <si>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</si>
  <si>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</si>
  <si>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</si>
  <si>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</si>
  <si>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</si>
  <si>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</si>
  <si>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</si>
  <si>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</si>
  <si>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</si>
  <si>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</si>
  <si>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</si>
  <si>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</si>
  <si>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</si>
  <si>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</si>
  <si>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</si>
  <si>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</si>
  <si>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</si>
  <si>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</si>
  <si>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</si>
  <si>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</si>
  <si>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</si>
  <si>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</si>
  <si>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</si>
  <si>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</si>
  <si>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</si>
  <si>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</si>
  <si>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</si>
  <si>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</si>
  <si>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</si>
  <si>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</si>
  <si>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</si>
  <si>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</si>
  <si>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</si>
  <si>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</si>
  <si>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</si>
  <si>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</si>
  <si>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</si>
  <si>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</si>
  <si>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</si>
  <si>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</si>
  <si>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</si>
  <si>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</si>
  <si>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</si>
  <si>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</si>
  <si>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</si>
  <si>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</si>
  <si>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</si>
  <si>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</si>
  <si>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</si>
  <si>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</si>
  <si>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</si>
  <si>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</si>
  <si>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</si>
  <si>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</si>
  <si>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</si>
  <si>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</si>
  <si>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</si>
  <si>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</si>
  <si>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</si>
  <si>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</si>
  <si>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</si>
  <si>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</si>
  <si>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</si>
  <si>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</si>
  <si>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</si>
  <si>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</si>
  <si>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</si>
  <si>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</si>
  <si>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</si>
  <si>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</si>
  <si>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</si>
  <si>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</si>
  <si>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</si>
  <si>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</si>
  <si>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</si>
  <si>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</si>
  <si>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</si>
  <si>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</si>
  <si>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</si>
  <si>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</si>
  <si>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</si>
  <si>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</si>
  <si>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</si>
  <si>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</si>
  <si>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</si>
  <si>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</si>
  <si>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</si>
  <si>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</si>
  <si>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</si>
  <si>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</si>
  <si>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</si>
  <si>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</si>
  <si>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</si>
  <si>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</si>
  <si>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</si>
  <si>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</si>
  <si>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</si>
  <si>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</si>
  <si>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</si>
  <si>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</si>
  <si>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</si>
  <si>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</si>
  <si>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</si>
  <si>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</si>
  <si>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</si>
  <si>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</si>
  <si>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</si>
  <si>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</si>
  <si>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</si>
  <si>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</si>
  <si>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</si>
  <si>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</si>
  <si>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</si>
  <si>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</si>
  <si>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</si>
  <si>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</si>
  <si>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</si>
  <si>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</si>
  <si>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</si>
  <si>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</si>
  <si>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</si>
  <si>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</si>
  <si>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</si>
  <si>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</si>
  <si>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</si>
  <si>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</si>
  <si>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</si>
  <si>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</si>
  <si>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</si>
  <si>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</si>
  <si>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</si>
  <si>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</si>
  <si>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</si>
  <si>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</si>
  <si>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</si>
  <si>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</si>
  <si>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</si>
  <si>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</si>
  <si>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</si>
  <si>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</si>
  <si>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</si>
  <si>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</si>
  <si>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</si>
  <si>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</si>
  <si>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</si>
  <si>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</si>
  <si>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</si>
  <si>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</si>
  <si>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</si>
  <si>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</si>
  <si>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</si>
  <si>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</si>
  <si>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</si>
  <si>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</si>
  <si>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</si>
  <si>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</si>
  <si>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</si>
  <si>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</si>
  <si>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</si>
  <si>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</si>
  <si>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</si>
  <si>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</si>
  <si>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</si>
  <si>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</si>
  <si>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</si>
  <si>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</si>
  <si>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</si>
  <si>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</si>
  <si>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</si>
  <si>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</si>
  <si>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</si>
  <si>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</si>
  <si>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</si>
  <si>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</si>
  <si>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</si>
  <si>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</si>
  <si>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</si>
  <si>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</si>
  <si>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</si>
  <si>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</si>
  <si>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</si>
  <si>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</si>
  <si>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</si>
  <si>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</si>
  <si>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</si>
  <si>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</si>
  <si>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</si>
  <si>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</si>
  <si>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</si>
  <si>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</si>
  <si>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</si>
  <si>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</si>
  <si>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</si>
  <si>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</si>
  <si>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</si>
  <si>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</si>
  <si>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</si>
  <si>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</si>
  <si>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</si>
  <si>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</si>
  <si>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</si>
  <si>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</si>
  <si>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</si>
  <si>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</si>
  <si>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</si>
  <si>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</si>
  <si>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</si>
  <si>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</si>
  <si>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</si>
  <si>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</si>
  <si>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</si>
  <si>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</si>
  <si>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</si>
  <si>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</si>
  <si>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</si>
  <si>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</si>
  <si>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</si>
  <si>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</si>
  <si>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</si>
  <si>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</si>
  <si>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</si>
  <si>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</si>
  <si>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</si>
  <si>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</si>
  <si>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</si>
  <si>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</si>
  <si>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</si>
  <si>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</si>
  <si>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</si>
  <si>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</si>
  <si>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</si>
  <si>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</si>
  <si>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</si>
  <si>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</si>
  <si>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</si>
  <si>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</si>
  <si>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</si>
  <si>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</si>
  <si>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</si>
  <si>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</si>
  <si>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</si>
  <si>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</si>
  <si>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</si>
  <si>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</si>
  <si>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</si>
  <si>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</si>
  <si>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</si>
  <si>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</si>
  <si>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</si>
  <si>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</si>
  <si>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</si>
  <si>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</si>
  <si>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</si>
  <si>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</si>
  <si>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</si>
  <si>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</si>
  <si>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</si>
  <si>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</si>
  <si>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</si>
  <si>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</si>
  <si>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</si>
  <si>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</si>
  <si>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</si>
  <si>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</si>
  <si>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</si>
  <si>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</si>
  <si>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</si>
  <si>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</si>
  <si>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</si>
  <si>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</si>
  <si>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</si>
  <si>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</si>
  <si>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</si>
  <si>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</si>
  <si>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</si>
  <si>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</si>
  <si>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</si>
  <si>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</si>
  <si>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</si>
  <si>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</si>
  <si>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</si>
  <si>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</si>
  <si>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</si>
  <si>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</si>
  <si>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</si>
  <si>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</si>
  <si>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</si>
  <si>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</si>
  <si>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</si>
  <si>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</si>
  <si>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</si>
  <si>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</si>
  <si>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</si>
  <si>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</si>
  <si>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</si>
  <si>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</si>
  <si>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</si>
  <si>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</si>
  <si>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</si>
  <si>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</si>
  <si>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</si>
  <si>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</si>
  <si>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</si>
  <si>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</si>
  <si>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</si>
  <si>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</si>
  <si>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</si>
  <si>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</si>
  <si>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</si>
  <si>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</si>
  <si>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</si>
  <si>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</si>
  <si>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</si>
  <si>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</si>
  <si>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</si>
  <si>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</si>
  <si>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</si>
  <si>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</si>
  <si>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</si>
  <si>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</si>
  <si>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</si>
  <si>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</si>
  <si>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</si>
  <si>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</si>
  <si>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</si>
  <si>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</si>
  <si>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</si>
  <si>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</si>
  <si>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</si>
  <si>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</si>
  <si>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</si>
  <si>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</si>
  <si>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</si>
  <si>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</si>
  <si>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</si>
  <si>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</si>
  <si>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</si>
  <si>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</si>
  <si>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</si>
  <si>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</si>
  <si>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</si>
  <si>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</si>
  <si>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</si>
  <si>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</si>
  <si>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</si>
  <si>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</si>
  <si>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</si>
  <si>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</si>
  <si>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</si>
  <si>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</si>
  <si>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</si>
  <si>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</si>
  <si>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</si>
  <si>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</si>
  <si>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</si>
  <si>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</si>
  <si>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</si>
  <si>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</si>
  <si>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</si>
  <si>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</si>
  <si>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</si>
  <si>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</si>
  <si>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</si>
  <si>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</si>
  <si>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</si>
  <si>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</si>
  <si>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</si>
  <si>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</si>
  <si>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</si>
  <si>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</si>
  <si>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</si>
  <si>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</si>
  <si>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</si>
  <si>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</si>
  <si>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</si>
  <si>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</si>
  <si>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</si>
  <si>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</si>
  <si>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</si>
  <si>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</si>
  <si>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</si>
  <si>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</si>
  <si>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</si>
  <si>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</si>
  <si>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</si>
  <si>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</si>
  <si>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</si>
  <si>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</si>
  <si>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</si>
  <si>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</si>
  <si>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</si>
  <si>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</si>
  <si>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</si>
  <si>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</si>
  <si>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</si>
  <si>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</si>
  <si>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</si>
  <si>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</si>
  <si>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</si>
  <si>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</si>
  <si>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</si>
  <si>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</si>
  <si>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</si>
  <si>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</si>
  <si>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</si>
  <si>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</si>
  <si>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</si>
  <si>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</si>
  <si>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</si>
  <si>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</si>
  <si>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</si>
  <si>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</si>
  <si>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</si>
  <si>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</si>
  <si>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</si>
  <si>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</si>
  <si>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</si>
  <si>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</si>
  <si>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</si>
  <si>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</si>
  <si>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</si>
  <si>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</si>
  <si>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</si>
  <si>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</si>
  <si>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</si>
  <si>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</si>
  <si>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</si>
  <si>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</si>
  <si>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</si>
  <si>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</si>
  <si>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</si>
  <si>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</si>
  <si>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</si>
  <si>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</si>
  <si>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</si>
  <si>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</si>
  <si>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</si>
  <si>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</si>
  <si>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</si>
  <si>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</si>
  <si>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</si>
  <si>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</si>
  <si>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</si>
  <si>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</si>
  <si>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</si>
  <si>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</si>
  <si>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</si>
  <si>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</si>
  <si>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</si>
  <si>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</si>
  <si>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</si>
  <si>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</si>
  <si>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</si>
  <si>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</si>
  <si>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</si>
  <si>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</si>
  <si>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</si>
  <si>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</si>
  <si>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</si>
  <si>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</si>
  <si>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</si>
  <si>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</si>
  <si>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</si>
  <si>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</si>
  <si>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</si>
  <si>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</si>
  <si>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</si>
  <si>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</si>
  <si>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</si>
  <si>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</si>
  <si>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</si>
  <si>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</si>
  <si>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</si>
  <si>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</si>
  <si>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</si>
  <si>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</si>
  <si>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</si>
  <si>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</si>
  <si>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</si>
  <si>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</si>
  <si>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</si>
  <si>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</si>
  <si>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</si>
  <si>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</si>
  <si>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</si>
  <si>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</si>
  <si>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</si>
  <si>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</si>
  <si>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</si>
  <si>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</si>
  <si>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</si>
  <si>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</si>
  <si>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</si>
  <si>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</si>
  <si>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</si>
  <si>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</si>
  <si>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</si>
  <si>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</si>
  <si>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</si>
  <si>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</si>
  <si>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</si>
  <si>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</si>
  <si>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</si>
  <si>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</si>
  <si>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</si>
  <si>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</si>
  <si>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</si>
  <si>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</si>
  <si>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</si>
  <si>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</si>
  <si>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</si>
  <si>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</si>
  <si>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</si>
  <si>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</si>
  <si>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</si>
  <si>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</si>
  <si>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</si>
  <si>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</si>
  <si>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</si>
  <si>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</si>
  <si>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</si>
  <si>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</si>
  <si>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</si>
  <si>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</si>
  <si>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</si>
  <si>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</si>
  <si>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</si>
  <si>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</si>
  <si>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</si>
  <si>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</si>
  <si>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</si>
  <si>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</si>
  <si>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</si>
  <si>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</si>
  <si>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</si>
  <si>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</si>
  <si>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</si>
  <si>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</si>
  <si>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</si>
  <si>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</si>
  <si>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</si>
  <si>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</si>
  <si>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</si>
  <si>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</si>
  <si>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</si>
  <si>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</si>
  <si>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</si>
  <si>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</si>
  <si>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</si>
  <si>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</si>
  <si>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</si>
  <si>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</si>
  <si>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</si>
  <si>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</si>
  <si>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</si>
  <si>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</si>
  <si>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</si>
  <si>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</si>
  <si>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</si>
  <si>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</si>
  <si>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</si>
  <si>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</si>
  <si>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</si>
  <si>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</si>
  <si>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</si>
  <si>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</si>
  <si>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</si>
  <si>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</si>
  <si>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</si>
  <si>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</si>
  <si>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</si>
  <si>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</si>
  <si>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</si>
  <si>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</si>
  <si>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</si>
  <si>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</si>
  <si>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</si>
  <si>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</si>
  <si>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</si>
  <si>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</si>
  <si>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</si>
  <si>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</si>
  <si>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</si>
  <si>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</si>
  <si>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</si>
  <si>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</si>
  <si>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</si>
  <si>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</si>
  <si>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</si>
  <si>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</si>
  <si>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</si>
  <si>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</si>
  <si>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</si>
  <si>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</si>
  <si>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</si>
  <si>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</si>
  <si>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</si>
  <si>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</si>
  <si>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</si>
  <si>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</si>
  <si>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</si>
  <si>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</si>
  <si>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</si>
  <si>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</si>
  <si>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</si>
  <si>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</si>
  <si>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</si>
  <si>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</si>
  <si>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</si>
  <si>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</si>
  <si>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</si>
  <si>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</si>
  <si>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</si>
  <si>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</si>
  <si>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</si>
  <si>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</si>
  <si>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</si>
  <si>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</si>
  <si>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</si>
  <si>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</si>
  <si>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</si>
  <si>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</si>
  <si>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</si>
  <si>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</si>
  <si>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</si>
  <si>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</si>
  <si>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</si>
  <si>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</si>
  <si>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</si>
  <si>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</si>
  <si>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</si>
  <si>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</si>
  <si>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</si>
  <si>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</si>
  <si>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</si>
  <si>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</si>
  <si>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</si>
  <si>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</si>
  <si>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</si>
  <si>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</si>
  <si>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</si>
  <si>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</si>
  <si>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</si>
  <si>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</si>
  <si>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</si>
  <si>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</si>
  <si>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</si>
  <si>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</si>
  <si>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</si>
  <si>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</si>
  <si>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</si>
  <si>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</si>
  <si>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</si>
  <si>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</si>
  <si>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</si>
  <si>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</si>
  <si>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</si>
  <si>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</si>
  <si>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</si>
  <si>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</si>
  <si>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</si>
  <si>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</si>
  <si>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</si>
  <si>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</si>
  <si>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</si>
  <si>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</si>
  <si>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</si>
  <si>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</si>
  <si>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</si>
  <si>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</si>
  <si>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</si>
  <si>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</si>
  <si>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</si>
  <si>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</si>
  <si>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</si>
  <si>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</si>
  <si>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</si>
  <si>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</si>
  <si>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</si>
  <si>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</si>
  <si>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</si>
  <si>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</si>
  <si>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</si>
  <si>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</si>
  <si>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</si>
  <si>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</si>
  <si>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</si>
  <si>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</si>
  <si>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</si>
  <si>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</si>
  <si>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</si>
  <si>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</si>
  <si>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</si>
  <si>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</si>
  <si>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</si>
  <si>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</si>
  <si>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</si>
  <si>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</si>
  <si>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</si>
  <si>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</si>
  <si>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</si>
  <si>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</si>
  <si>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</si>
  <si>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</si>
  <si>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</si>
  <si>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</si>
  <si>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</si>
  <si>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</si>
  <si>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</si>
  <si>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</si>
  <si>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</si>
  <si>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</si>
  <si>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</si>
  <si>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</si>
  <si>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</si>
  <si>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</si>
  <si>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</si>
  <si>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</si>
  <si>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</si>
  <si>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</si>
  <si>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</si>
  <si>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</si>
  <si>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</si>
  <si>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</si>
  <si>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</si>
  <si>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</si>
  <si>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</si>
  <si>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</si>
  <si>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</si>
  <si>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</si>
  <si>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</si>
  <si>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</si>
  <si>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</si>
  <si>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</si>
  <si>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</si>
  <si>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</si>
  <si>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</si>
  <si>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</si>
  <si>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</si>
  <si>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</si>
  <si>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</si>
  <si>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</si>
  <si>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</si>
  <si>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</si>
  <si>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</si>
  <si>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</si>
  <si>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</si>
  <si>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</si>
  <si>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</si>
  <si>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</si>
  <si>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</si>
  <si>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</si>
  <si>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</si>
  <si>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</si>
  <si>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</si>
  <si>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</si>
  <si>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</si>
  <si>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</si>
  <si>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</si>
  <si>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</si>
  <si>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</si>
  <si>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</si>
  <si>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</si>
  <si>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</si>
  <si>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</si>
  <si>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</si>
  <si>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</si>
  <si>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</si>
  <si>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</si>
  <si>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</si>
  <si>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</si>
  <si>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</si>
  <si>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</si>
  <si>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</si>
  <si>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</si>
  <si>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</si>
  <si>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</si>
  <si>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</si>
  <si>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</si>
  <si>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</si>
  <si>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</si>
  <si>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</si>
  <si>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</si>
  <si>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</si>
  <si>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</si>
  <si>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</si>
  <si>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</si>
  <si>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</si>
  <si>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</si>
  <si>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</si>
  <si>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</si>
  <si>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</si>
  <si>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</si>
  <si>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</si>
  <si>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</si>
  <si>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</si>
  <si>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</si>
  <si>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</si>
  <si>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</si>
  <si>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</si>
  <si>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</si>
  <si>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</si>
  <si>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</si>
  <si>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</si>
  <si>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</si>
  <si>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</si>
  <si>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</si>
  <si>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</si>
  <si>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</si>
  <si>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</si>
  <si>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</si>
  <si>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</si>
  <si>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</si>
  <si>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</si>
  <si>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</si>
  <si>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</si>
  <si>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</si>
  <si>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</si>
  <si>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</si>
  <si>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</si>
  <si>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</si>
  <si>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</si>
  <si>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</si>
  <si>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</si>
  <si>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</si>
  <si>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</si>
  <si>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</si>
  <si>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</si>
  <si>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</si>
  <si>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</si>
  <si>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</si>
  <si>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</si>
  <si>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</si>
  <si>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</si>
  <si>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</si>
  <si>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</si>
  <si>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</si>
  <si>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</si>
  <si>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</si>
  <si>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</si>
  <si>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</si>
  <si>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</si>
  <si>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</si>
  <si>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</si>
  <si>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</si>
  <si>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</si>
  <si>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</si>
  <si>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</si>
  <si>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</si>
  <si>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</si>
  <si>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</si>
  <si>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</si>
  <si>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</si>
  <si>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</si>
  <si>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</si>
  <si>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</si>
  <si>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</si>
  <si>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</si>
  <si>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</si>
  <si>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</si>
  <si>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</si>
  <si>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</si>
  <si>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</si>
  <si>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</si>
  <si>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</si>
  <si>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</si>
  <si>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</si>
  <si>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</si>
  <si>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</si>
  <si>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</si>
  <si>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</si>
  <si>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</si>
  <si>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</si>
  <si>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</si>
  <si>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</si>
  <si>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</si>
  <si>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</si>
  <si>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</si>
  <si>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</si>
  <si>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</si>
  <si>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</si>
  <si>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</si>
  <si>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</si>
  <si>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</si>
  <si>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</si>
  <si>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</si>
  <si>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</si>
  <si>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</si>
  <si>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</si>
  <si>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</si>
  <si>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</si>
  <si>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</si>
  <si>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</si>
  <si>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</si>
  <si>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</si>
  <si>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</si>
  <si>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</si>
  <si>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</si>
  <si>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</si>
  <si>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</si>
  <si>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</si>
  <si>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</si>
  <si>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</si>
  <si>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</si>
  <si>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</si>
  <si>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</si>
  <si>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</si>
  <si>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</si>
  <si>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</si>
  <si>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</si>
  <si>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</si>
  <si>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</si>
  <si>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</si>
  <si>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</si>
  <si>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</si>
  <si>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</si>
  <si>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</si>
  <si>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</si>
  <si>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</si>
  <si>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</si>
  <si>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</si>
  <si>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</si>
  <si>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</si>
  <si>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</si>
  <si>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</si>
  <si>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</si>
  <si>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</si>
  <si>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</si>
  <si>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</si>
  <si>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</si>
  <si>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</si>
  <si>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</si>
  <si>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</si>
  <si>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</si>
  <si>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</si>
  <si>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</si>
  <si>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</si>
  <si>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</si>
  <si>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</si>
  <si>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</si>
  <si>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</si>
  <si>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</si>
  <si>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</si>
  <si>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</si>
  <si>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</si>
  <si>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</si>
  <si>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</si>
  <si>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</si>
  <si>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</si>
  <si>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</si>
  <si>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</si>
  <si>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</si>
  <si>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</si>
  <si>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</si>
  <si>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</si>
  <si>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</si>
  <si>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</si>
  <si>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</si>
  <si>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</si>
  <si>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</si>
  <si>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</si>
  <si>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</si>
  <si>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</si>
  <si>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</si>
  <si>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</si>
  <si>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</si>
  <si>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</si>
  <si>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</si>
  <si>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</si>
  <si>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</si>
  <si>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</si>
  <si>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</si>
  <si>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</si>
  <si>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</si>
  <si>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</si>
  <si>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</si>
  <si>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</si>
  <si>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</si>
  <si>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</si>
  <si>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</si>
  <si>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</si>
  <si>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</si>
  <si>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</si>
  <si>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</si>
  <si>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</si>
  <si>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</si>
  <si>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</si>
  <si>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</si>
  <si>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</si>
  <si>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</si>
  <si>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</si>
  <si>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</si>
  <si>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</si>
  <si>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</si>
  <si>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</si>
  <si>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</si>
  <si>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</si>
  <si>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</si>
  <si>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</si>
  <si>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</si>
  <si>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</si>
  <si>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</si>
  <si>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</si>
  <si>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</si>
  <si>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</si>
  <si>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</si>
  <si>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</si>
  <si>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</si>
  <si>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</si>
  <si>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</si>
  <si>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</si>
  <si>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</si>
  <si>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</si>
  <si>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</si>
  <si>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</si>
  <si>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</si>
  <si>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</si>
  <si>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</si>
  <si>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</si>
  <si>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</si>
  <si>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</si>
  <si>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</si>
  <si>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</si>
  <si>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</si>
  <si>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</si>
  <si>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</si>
  <si>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</si>
  <si>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</si>
  <si>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</si>
  <si>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</si>
  <si>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</si>
  <si>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</si>
  <si>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</si>
  <si>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</si>
  <si>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</si>
  <si>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</si>
  <si>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</si>
  <si>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</si>
  <si>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</si>
  <si>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</si>
  <si>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</si>
  <si>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</si>
  <si>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</si>
  <si>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</si>
  <si>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</si>
  <si>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</si>
  <si>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</si>
  <si>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</si>
  <si>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</si>
  <si>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</si>
  <si>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</si>
  <si>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</si>
  <si>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</si>
  <si>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</si>
  <si>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</si>
  <si>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</si>
  <si>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</si>
  <si>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</si>
  <si>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</si>
  <si>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</si>
  <si>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</si>
  <si>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</si>
  <si>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</si>
  <si>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</si>
  <si>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</si>
  <si>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</si>
  <si>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</si>
  <si>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</si>
  <si>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</si>
  <si>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</si>
  <si>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</si>
  <si>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</si>
  <si>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</si>
  <si>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</si>
  <si>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</si>
  <si>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</si>
  <si>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</si>
  <si>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</si>
  <si>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</si>
  <si>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</si>
  <si>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</si>
  <si>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</si>
  <si>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</si>
  <si>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</si>
  <si>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</si>
  <si>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</si>
  <si>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</si>
  <si>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</si>
  <si>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</si>
  <si>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</si>
  <si>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</si>
  <si>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</si>
  <si>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</si>
  <si>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</si>
  <si>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</si>
  <si>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</si>
  <si>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</si>
  <si>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</si>
  <si>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</si>
  <si>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</si>
  <si>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</si>
  <si>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</si>
  <si>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</si>
  <si>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</si>
  <si>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</si>
  <si>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</si>
  <si>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</si>
  <si>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</si>
  <si>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</si>
  <si>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</si>
  <si>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</si>
  <si>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</si>
  <si>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</si>
  <si>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</si>
  <si>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</si>
  <si>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</si>
  <si>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</si>
  <si>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</si>
  <si>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</si>
  <si>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</si>
  <si>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</si>
  <si>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</si>
  <si>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</si>
  <si>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</si>
  <si>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</si>
  <si>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</si>
  <si>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</si>
  <si>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</si>
  <si>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</si>
  <si>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</si>
  <si>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</si>
  <si>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</si>
  <si>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</si>
  <si>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</si>
  <si>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</si>
  <si>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</si>
  <si>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</si>
  <si>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</si>
  <si>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</si>
  <si>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</si>
  <si>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</si>
  <si>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</si>
  <si>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</si>
  <si>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</si>
  <si>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</si>
  <si>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</si>
  <si>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</si>
  <si>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</si>
  <si>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</si>
  <si>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</si>
  <si>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</si>
  <si>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</si>
  <si>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</si>
  <si>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</si>
  <si>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</si>
  <si>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</si>
  <si>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</si>
  <si>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</si>
  <si>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</si>
  <si>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</si>
  <si>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</si>
  <si>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</si>
  <si>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</si>
  <si>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</si>
  <si>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</si>
  <si>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</si>
  <si>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</si>
  <si>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</si>
  <si>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</si>
  <si>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</si>
  <si>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</si>
  <si>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</si>
  <si>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</si>
  <si>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</si>
  <si>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</si>
  <si>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</si>
  <si>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</si>
  <si>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</si>
  <si>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</si>
  <si>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</si>
  <si>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</si>
  <si>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</si>
  <si>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</si>
  <si>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</si>
  <si>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</si>
  <si>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</si>
  <si>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</si>
  <si>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</si>
  <si>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</si>
  <si>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</si>
  <si>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</si>
  <si>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</si>
  <si>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</si>
  <si>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</si>
  <si>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</si>
  <si>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</si>
  <si>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</si>
  <si>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</si>
  <si>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</si>
  <si>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</si>
  <si>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</si>
  <si>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</si>
  <si>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</si>
  <si>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</si>
  <si>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</si>
  <si>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</si>
  <si>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</si>
  <si>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</si>
  <si>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</si>
  <si>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</si>
  <si>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</si>
  <si>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</si>
  <si>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</si>
  <si>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</si>
  <si>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</si>
  <si>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</si>
  <si>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</si>
  <si>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</si>
  <si>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</si>
  <si>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</si>
  <si>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</si>
  <si>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</si>
  <si>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</si>
  <si>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</si>
  <si>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</si>
  <si>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</si>
  <si>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</si>
  <si>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</si>
  <si>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</si>
  <si>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</si>
  <si>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</si>
  <si>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</si>
  <si>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</si>
  <si>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</si>
  <si>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</si>
  <si>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</si>
  <si>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</si>
  <si>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</si>
  <si>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</si>
  <si>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</si>
  <si>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</si>
  <si>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</si>
  <si>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</si>
  <si>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</si>
  <si>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</si>
  <si>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</si>
  <si>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</si>
  <si>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</si>
  <si>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</si>
  <si>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</si>
  <si>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</si>
  <si>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</si>
  <si>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</si>
  <si>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</si>
  <si>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</si>
  <si>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</si>
  <si>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</si>
  <si>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</si>
  <si>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</si>
  <si>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</si>
  <si>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</si>
  <si>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</si>
  <si>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</si>
  <si>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</si>
  <si>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</si>
  <si>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</si>
  <si>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</si>
  <si>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</si>
  <si>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</si>
  <si>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</si>
  <si>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</si>
  <si>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</si>
  <si>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</si>
  <si>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</si>
  <si>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</si>
  <si>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</si>
  <si>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</si>
  <si>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</si>
  <si>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</si>
  <si>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</si>
  <si>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</si>
  <si>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</si>
  <si>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</si>
  <si>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</si>
  <si>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</si>
  <si>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</si>
  <si>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</si>
  <si>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</si>
  <si>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</si>
  <si>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</si>
  <si>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</si>
  <si>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</si>
  <si>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</si>
  <si>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</si>
  <si>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</si>
  <si>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</si>
  <si>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</si>
  <si>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</si>
  <si>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</si>
  <si>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</si>
  <si>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</si>
  <si>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</si>
  <si>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</si>
  <si>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</si>
  <si>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</si>
  <si>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</si>
  <si>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</si>
  <si>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</si>
  <si>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</si>
  <si>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</si>
  <si>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</si>
  <si>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</si>
  <si>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</si>
  <si>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</si>
  <si>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</si>
  <si>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</si>
  <si>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</si>
  <si>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</si>
  <si>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</si>
  <si>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</si>
  <si>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</si>
  <si>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</si>
  <si>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</si>
  <si>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</si>
  <si>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</si>
  <si>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</si>
  <si>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</si>
  <si>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</si>
  <si>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</si>
  <si>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</si>
  <si>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</si>
  <si>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</si>
  <si>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</si>
  <si>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</si>
  <si>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</si>
  <si>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</si>
  <si>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</si>
  <si>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</si>
  <si>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</si>
  <si>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</si>
  <si>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</si>
  <si>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</si>
  <si>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</si>
  <si>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</si>
  <si>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</si>
  <si>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</si>
  <si>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</si>
  <si>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</si>
  <si>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</si>
  <si>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</si>
  <si>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</si>
  <si>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</si>
  <si>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</si>
  <si>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</si>
  <si>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</si>
  <si>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</si>
  <si>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</si>
  <si>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</si>
  <si>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</si>
  <si>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</si>
  <si>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</si>
  <si>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</si>
  <si>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</si>
  <si>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</si>
  <si>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</si>
  <si>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</si>
  <si>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</si>
  <si>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</si>
  <si>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</si>
  <si>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</si>
  <si>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</si>
  <si>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</si>
  <si>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</si>
  <si>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</si>
  <si>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</si>
  <si>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</si>
  <si>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</si>
  <si>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</si>
  <si>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</si>
  <si>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</si>
  <si>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</si>
  <si>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</si>
  <si>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</si>
  <si>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</si>
  <si>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</si>
  <si>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</si>
  <si>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</si>
  <si>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</si>
  <si>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</si>
  <si>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</si>
  <si>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</si>
  <si>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</si>
  <si>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</si>
  <si>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</si>
  <si>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</si>
  <si>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</si>
  <si>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</si>
  <si>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</si>
  <si>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</si>
  <si>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</si>
  <si>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</si>
  <si>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</si>
  <si>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</si>
  <si>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</si>
  <si>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</si>
  <si>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</si>
  <si>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</si>
  <si>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</si>
  <si>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</si>
  <si>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</si>
  <si>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</si>
  <si>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</si>
  <si>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</si>
  <si>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</si>
  <si>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</si>
  <si>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</si>
  <si>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</si>
  <si>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</si>
  <si>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</si>
  <si>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</si>
  <si>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</si>
  <si>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</si>
  <si>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</si>
  <si>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</si>
  <si>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</si>
  <si>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</si>
  <si>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</si>
  <si>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</si>
  <si>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</si>
  <si>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</si>
  <si>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</si>
  <si>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</si>
  <si>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</si>
  <si>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</si>
  <si>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</si>
  <si>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</si>
  <si>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</si>
  <si>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</si>
  <si>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</si>
  <si>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</si>
  <si>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</si>
  <si>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</si>
  <si>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</si>
  <si>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</si>
  <si>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</si>
  <si>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</si>
  <si>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</si>
  <si>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</si>
  <si>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</si>
  <si>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</si>
  <si>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</si>
  <si>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</si>
  <si>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</si>
  <si>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</si>
  <si>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</si>
  <si>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</si>
  <si>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</si>
  <si>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</si>
  <si>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</si>
  <si>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</si>
  <si>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</si>
  <si>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</si>
  <si>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</si>
  <si>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</si>
  <si>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</si>
  <si>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</si>
  <si>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</si>
  <si>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</si>
  <si>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</si>
  <si>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</si>
  <si>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</si>
  <si>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</si>
  <si>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</si>
  <si>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</si>
  <si>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</si>
  <si>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</si>
  <si>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</si>
  <si>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</si>
  <si>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</si>
  <si>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</si>
  <si>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</si>
  <si>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</si>
  <si>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</si>
  <si>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</si>
  <si>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</si>
  <si>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</si>
  <si>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</si>
  <si>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</si>
  <si>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</si>
  <si>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</si>
  <si>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</si>
  <si>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</si>
  <si>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</si>
  <si>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</si>
  <si>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</si>
  <si>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</si>
  <si>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</si>
  <si>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</si>
  <si>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</si>
  <si>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</si>
  <si>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</si>
  <si>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</si>
  <si>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</si>
  <si>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</si>
  <si>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</si>
  <si>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</si>
  <si>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</si>
  <si>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</si>
  <si>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</si>
  <si>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</si>
  <si>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</si>
  <si>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</si>
  <si>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</si>
  <si>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</si>
  <si>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</si>
  <si>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</si>
  <si>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</si>
  <si>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</si>
  <si>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</si>
  <si>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</si>
  <si>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</si>
  <si>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</si>
  <si>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</si>
  <si>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</si>
  <si>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</si>
  <si>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</si>
  <si>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</si>
  <si>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</si>
  <si>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</si>
  <si>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</si>
  <si>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</si>
  <si>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</si>
  <si>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</si>
  <si>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</si>
  <si>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</si>
  <si>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</si>
  <si>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</si>
  <si>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</si>
  <si>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</si>
  <si>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</si>
  <si>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</si>
  <si>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</si>
  <si>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</si>
  <si>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</si>
  <si>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</si>
  <si>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</si>
  <si>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</si>
  <si>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</si>
  <si>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</si>
  <si>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</si>
  <si>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</si>
  <si>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</si>
  <si>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</si>
  <si>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</si>
  <si>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</si>
  <si>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</si>
  <si>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</si>
  <si>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</si>
  <si>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</si>
  <si>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</si>
  <si>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</si>
  <si>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</si>
  <si>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</si>
  <si>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</si>
  <si>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</si>
  <si>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</si>
  <si>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</si>
  <si>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</si>
  <si>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</si>
  <si>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</si>
  <si>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</si>
  <si>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</si>
  <si>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</si>
  <si>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</si>
  <si>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</si>
  <si>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</si>
  <si>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</si>
  <si>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</si>
  <si>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</si>
  <si>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</si>
  <si>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</si>
  <si>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</si>
  <si>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</si>
  <si>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</si>
  <si>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</si>
  <si>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</si>
  <si>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</si>
  <si>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</si>
  <si>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</si>
  <si>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</si>
  <si>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</si>
  <si>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</si>
  <si>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</si>
  <si>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</si>
  <si>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</si>
  <si>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</si>
  <si>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</si>
  <si>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</si>
  <si>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</si>
  <si>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</si>
  <si>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</si>
  <si>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</si>
  <si>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</si>
  <si>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</si>
  <si>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</si>
  <si>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</si>
  <si>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</si>
  <si>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</si>
  <si>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</si>
  <si>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</si>
  <si>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</si>
  <si>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</si>
  <si>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</si>
  <si>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</si>
  <si>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</si>
  <si>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</si>
  <si>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</si>
  <si>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</si>
  <si>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</si>
  <si>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</si>
  <si>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</si>
  <si>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</si>
  <si>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</si>
  <si>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</si>
  <si>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</si>
  <si>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</si>
  <si>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</si>
  <si>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</si>
  <si>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</si>
  <si>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</si>
  <si>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</si>
  <si>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</si>
  <si>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</si>
  <si>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</si>
  <si>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</si>
  <si>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</si>
  <si>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</si>
  <si>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</si>
  <si>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</si>
  <si>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</si>
  <si>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</si>
  <si>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</si>
  <si>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</si>
  <si>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</si>
  <si>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</si>
  <si>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</si>
  <si>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</si>
  <si>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</si>
  <si>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</si>
  <si>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</si>
  <si>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</si>
  <si>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</si>
  <si>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</si>
  <si>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</si>
  <si>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</si>
  <si>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</si>
  <si>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</si>
  <si>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</si>
  <si>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</si>
  <si>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</si>
  <si>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</si>
  <si>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</si>
  <si>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</si>
  <si>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</si>
  <si>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</si>
  <si>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</si>
  <si>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</si>
  <si>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</si>
  <si>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</si>
  <si>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</si>
  <si>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</si>
  <si>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</si>
  <si>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</si>
  <si>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</si>
  <si>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</si>
  <si>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</si>
  <si>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</si>
  <si>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</si>
  <si>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</si>
  <si>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</si>
  <si>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</si>
  <si>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</si>
  <si>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</si>
  <si>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</si>
  <si>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</si>
  <si>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</si>
  <si>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</si>
  <si>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</si>
  <si>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</si>
  <si>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</si>
  <si>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</si>
  <si>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</si>
  <si>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</si>
  <si>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</si>
  <si>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</si>
  <si>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</si>
  <si>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</si>
  <si>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</si>
  <si>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</si>
  <si>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</si>
  <si>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</si>
  <si>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</si>
  <si>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</si>
  <si>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</si>
  <si>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</si>
  <si>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</si>
  <si>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</si>
  <si>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</si>
  <si>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</si>
  <si>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</si>
  <si>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</si>
  <si>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</si>
  <si>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</si>
  <si>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</si>
  <si>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</si>
  <si>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</si>
  <si>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</si>
  <si>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</si>
  <si>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</si>
  <si>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</si>
  <si>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</si>
  <si>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</si>
  <si>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</si>
  <si>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</si>
  <si>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</si>
  <si>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</si>
  <si>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</si>
  <si>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</si>
  <si>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</si>
  <si>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</si>
  <si>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</si>
  <si>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</si>
  <si>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</si>
  <si>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</si>
  <si>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</si>
  <si>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</si>
  <si>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</si>
  <si>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</si>
  <si>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</si>
  <si>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</si>
  <si>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</si>
  <si>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</si>
  <si>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</si>
  <si>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</si>
  <si>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</si>
  <si>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</si>
  <si>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</si>
  <si>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</si>
  <si>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</si>
  <si>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</si>
  <si>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</si>
  <si>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</si>
  <si>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</si>
  <si>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</si>
  <si>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</si>
  <si>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</si>
  <si>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</si>
  <si>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</si>
  <si>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</si>
  <si>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</si>
  <si>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</si>
  <si>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</si>
  <si>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</si>
  <si>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</si>
  <si>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</si>
  <si>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</si>
  <si>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</si>
  <si>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</si>
  <si>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</si>
  <si>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</si>
  <si>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</si>
  <si>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</si>
  <si>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</si>
  <si>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</si>
  <si>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</si>
  <si>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</si>
  <si>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</si>
  <si>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</si>
  <si>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</si>
  <si>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</si>
  <si>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</si>
  <si>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</si>
  <si>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</si>
  <si>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</si>
  <si>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</si>
  <si>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</si>
  <si>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</si>
  <si>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</si>
  <si>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</si>
  <si>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</si>
  <si>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</si>
  <si>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</si>
  <si>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</si>
  <si>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</si>
  <si>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</si>
  <si>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</si>
  <si>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</si>
  <si>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</si>
  <si>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</si>
  <si>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</si>
  <si>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</si>
  <si>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</si>
  <si>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</si>
  <si>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</si>
  <si>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</si>
  <si>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</si>
  <si>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</si>
  <si>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</si>
  <si>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</si>
  <si>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</si>
  <si>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</si>
  <si>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</si>
  <si>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</si>
  <si>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</si>
  <si>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</si>
  <si>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</si>
  <si>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</si>
  <si>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</si>
  <si>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</si>
  <si>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</si>
  <si>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</si>
  <si>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</si>
  <si>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</si>
  <si>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</si>
  <si>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</si>
  <si>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</si>
  <si>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</si>
  <si>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</si>
  <si>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</si>
  <si>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</si>
  <si>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</si>
  <si>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</si>
  <si>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</si>
  <si>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</si>
  <si>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</si>
  <si>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</si>
  <si>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</si>
  <si>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</si>
  <si>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</si>
  <si>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</si>
  <si>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</si>
  <si>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</si>
  <si>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</si>
  <si>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</si>
  <si>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</si>
  <si>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</si>
  <si>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</si>
  <si>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</si>
  <si>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</si>
  <si>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</si>
  <si>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</si>
  <si>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</si>
  <si>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</si>
  <si>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</si>
  <si>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</si>
  <si>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</si>
  <si>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</si>
  <si>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</si>
  <si>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</si>
  <si>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</si>
  <si>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</si>
  <si>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</si>
  <si>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</si>
  <si>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</si>
  <si>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</si>
  <si>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</si>
  <si>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</si>
  <si>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</si>
  <si>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</si>
  <si>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</si>
  <si>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</si>
  <si>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</si>
  <si>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</si>
  <si>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</si>
  <si>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</si>
  <si>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</si>
  <si>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</si>
  <si>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</si>
  <si>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</si>
  <si>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</si>
  <si>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</si>
  <si>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</si>
  <si>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</si>
  <si>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</si>
  <si>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</si>
  <si>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</si>
  <si>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</si>
  <si>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</si>
  <si>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</si>
  <si>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</si>
  <si>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</si>
  <si>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</si>
  <si>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</si>
  <si>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</si>
  <si>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</si>
  <si>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</si>
  <si>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</si>
  <si>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</si>
  <si>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</si>
  <si>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</si>
  <si>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</si>
  <si>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</si>
  <si>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</si>
  <si>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</si>
  <si>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</si>
  <si>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</si>
  <si>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</si>
  <si>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</si>
  <si>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</si>
  <si>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</si>
  <si>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</si>
  <si>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</si>
  <si>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</si>
  <si>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</si>
  <si>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</si>
  <si>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</si>
  <si>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</si>
  <si>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</si>
  <si>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</si>
  <si>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</si>
  <si>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</si>
  <si>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</si>
  <si>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</si>
  <si>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</si>
  <si>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</si>
  <si>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</si>
  <si>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</si>
  <si>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</si>
  <si>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</si>
  <si>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</si>
  <si>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</si>
  <si>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</si>
  <si>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</si>
  <si>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</si>
  <si>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</si>
  <si>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</si>
  <si>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</si>
  <si>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</si>
  <si>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</si>
  <si>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</si>
  <si>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</si>
  <si>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</si>
  <si>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</si>
  <si>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</si>
  <si>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</si>
  <si>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</si>
  <si>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</si>
  <si>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</si>
  <si>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</si>
  <si>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</si>
  <si>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</si>
  <si>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</si>
  <si>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</si>
  <si>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</si>
  <si>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</si>
  <si>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</si>
  <si>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</si>
  <si>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</si>
  <si>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</si>
  <si>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</si>
  <si>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</si>
  <si>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</si>
  <si>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</si>
  <si>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</si>
  <si>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</si>
  <si>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</si>
  <si>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</si>
  <si>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</si>
  <si>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</si>
  <si>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</si>
  <si>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</si>
  <si>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</si>
  <si>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</si>
  <si>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</si>
  <si>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</si>
  <si>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</si>
  <si>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</si>
  <si>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</si>
  <si>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</si>
  <si>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</si>
  <si>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</si>
  <si>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</si>
  <si>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</si>
  <si>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</si>
  <si>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</si>
  <si>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</si>
  <si>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</si>
  <si>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</si>
  <si>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</si>
  <si>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</si>
  <si>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</si>
  <si>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</si>
  <si>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</si>
  <si>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</si>
  <si>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</si>
  <si>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</si>
  <si>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</si>
  <si>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</si>
  <si>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</si>
  <si>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</si>
  <si>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</si>
  <si>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</si>
  <si>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</si>
  <si>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</si>
  <si>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</si>
  <si>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</si>
  <si>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</si>
  <si>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</si>
  <si>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</si>
  <si>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</si>
  <si>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</si>
  <si>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</si>
  <si>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</si>
  <si>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</si>
  <si>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</si>
  <si>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</si>
  <si>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</si>
  <si>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</si>
  <si>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</si>
  <si>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</si>
  <si>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</si>
  <si>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</si>
  <si>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</si>
  <si>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</si>
  <si>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</si>
  <si>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</si>
  <si>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</si>
  <si>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</si>
  <si>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</si>
  <si>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</si>
  <si>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</si>
  <si>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</si>
  <si>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</si>
  <si>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</si>
  <si>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</si>
  <si>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</si>
  <si>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</si>
  <si>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</si>
  <si>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</si>
  <si>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</si>
  <si>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</si>
  <si>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</si>
  <si>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</si>
  <si>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</si>
  <si>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</si>
  <si>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</si>
  <si>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</si>
  <si>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</si>
  <si>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</si>
  <si>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</si>
  <si>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</si>
  <si>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</si>
  <si>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</si>
  <si>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</si>
  <si>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</si>
  <si>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</si>
  <si>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</si>
  <si>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</si>
  <si>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</si>
  <si>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</si>
  <si>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</si>
  <si>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</si>
  <si>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</si>
  <si>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</si>
  <si>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</si>
  <si>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</si>
  <si>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</si>
  <si>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</si>
  <si>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</si>
  <si>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</si>
  <si>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</si>
  <si>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</si>
  <si>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</si>
  <si>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</si>
  <si>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</si>
  <si>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</si>
  <si>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</si>
  <si>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</si>
  <si>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</si>
  <si>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</si>
  <si>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</si>
  <si>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</si>
  <si>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</si>
  <si>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</si>
  <si>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</si>
  <si>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</si>
  <si>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</si>
  <si>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</si>
  <si>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</si>
  <si>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</si>
  <si>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</si>
  <si>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</si>
  <si>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</si>
  <si>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</si>
  <si>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</si>
  <si>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</si>
  <si>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</si>
  <si>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</si>
  <si>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</si>
  <si>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</si>
  <si>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</si>
  <si>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</si>
  <si>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</si>
  <si>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</si>
  <si>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</si>
  <si>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</si>
  <si>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</si>
  <si>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</si>
  <si>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</si>
  <si>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</si>
  <si>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</si>
  <si>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</si>
  <si>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</si>
  <si>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</si>
  <si>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</si>
  <si>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</si>
  <si>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</si>
  <si>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</si>
  <si>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</si>
  <si>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</si>
  <si>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</si>
  <si>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</si>
  <si>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</si>
  <si>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</si>
  <si>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</si>
  <si>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</si>
  <si>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</si>
  <si>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</si>
  <si>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</si>
  <si>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</si>
  <si>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</si>
  <si>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</si>
  <si>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</si>
  <si>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</si>
  <si>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</si>
  <si>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</si>
  <si>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</si>
  <si>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</si>
  <si>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</si>
  <si>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</si>
  <si>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</si>
  <si>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</si>
  <si>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</si>
  <si>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</si>
  <si>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</si>
  <si>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</si>
  <si>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</si>
  <si>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</si>
  <si>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</si>
  <si>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</si>
  <si>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</si>
  <si>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</si>
  <si>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</si>
  <si>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</si>
  <si>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</si>
  <si>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</si>
  <si>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</si>
  <si>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</si>
  <si>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</si>
  <si>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</si>
  <si>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</si>
  <si>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</si>
  <si>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</si>
  <si>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</si>
  <si>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</si>
  <si>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</si>
  <si>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</si>
  <si>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</si>
  <si>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</si>
  <si>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</si>
  <si>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</si>
  <si>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</si>
  <si>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</si>
  <si>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</si>
  <si>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</si>
  <si>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</si>
  <si>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</si>
  <si>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</si>
  <si>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</si>
  <si>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</si>
  <si>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</si>
  <si>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</si>
  <si>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</si>
  <si>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</si>
  <si>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</si>
  <si>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</si>
  <si>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</si>
  <si>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</si>
  <si>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</si>
  <si>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</si>
  <si>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</si>
  <si>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</si>
  <si>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</si>
  <si>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</si>
  <si>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</si>
  <si>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</si>
  <si>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</si>
  <si>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</si>
  <si>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</si>
  <si>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</si>
  <si>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</si>
  <si>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</si>
  <si>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</si>
  <si>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</si>
  <si>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</si>
  <si>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</si>
  <si>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</si>
  <si>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</si>
  <si>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</si>
  <si>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</si>
  <si>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</si>
  <si>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</si>
  <si>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</si>
  <si>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</si>
  <si>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</si>
  <si>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</si>
  <si>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</si>
  <si>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</si>
  <si>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</si>
  <si>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</si>
  <si>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</si>
  <si>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</si>
  <si>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</si>
  <si>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</si>
  <si>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</si>
  <si>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</si>
  <si>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</si>
  <si>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</si>
  <si>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</si>
  <si>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</si>
  <si>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</si>
  <si>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</si>
  <si>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</si>
  <si>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</si>
  <si>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</si>
  <si>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</si>
  <si>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</si>
  <si>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</si>
  <si>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</si>
  <si>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</si>
  <si>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</si>
  <si>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</si>
  <si>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</si>
  <si>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</si>
  <si>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</si>
  <si>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</si>
  <si>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</si>
  <si>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</si>
  <si>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</si>
  <si>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</si>
  <si>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</si>
  <si>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</si>
  <si>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</si>
  <si>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</si>
  <si>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</si>
  <si>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</si>
  <si>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</si>
  <si>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</si>
  <si>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</si>
  <si>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</si>
  <si>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</si>
  <si>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</si>
  <si>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</si>
  <si>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</si>
  <si>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</si>
  <si>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</si>
  <si>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</si>
  <si>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</si>
  <si>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</si>
  <si>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</si>
  <si>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</si>
  <si>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</si>
  <si>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</si>
  <si>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</si>
  <si>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</si>
  <si>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</si>
  <si>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</si>
  <si>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</si>
  <si>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</si>
  <si>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</si>
  <si>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</si>
  <si>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</si>
  <si>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</si>
  <si>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</si>
  <si>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</si>
  <si>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</si>
  <si>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</si>
  <si>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</si>
  <si>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</si>
  <si>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</si>
  <si>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</si>
  <si>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</si>
  <si>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</si>
  <si>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</si>
  <si>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</si>
  <si>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</si>
  <si>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</si>
  <si>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</si>
  <si>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</si>
  <si>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</si>
  <si>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</si>
  <si>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</si>
  <si>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</si>
  <si>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</si>
  <si>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</si>
  <si>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</si>
  <si>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</si>
  <si>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</si>
  <si>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</si>
  <si>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</si>
  <si>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</si>
  <si>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</si>
  <si>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</si>
  <si>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</si>
  <si>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</si>
  <si>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</si>
  <si>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</si>
  <si>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</si>
  <si>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</si>
  <si>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</si>
  <si>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</si>
  <si>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</si>
  <si>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</si>
  <si>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</si>
  <si>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</si>
  <si>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</si>
  <si>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</si>
  <si>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</si>
  <si>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</si>
  <si>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</si>
  <si>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</si>
  <si>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</si>
  <si>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</si>
  <si>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</si>
  <si>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</si>
  <si>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</si>
  <si>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</si>
  <si>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</si>
  <si>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</si>
  <si>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</si>
  <si>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</si>
  <si>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</si>
  <si>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</si>
  <si>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</si>
  <si>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</si>
  <si>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</si>
  <si>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</si>
  <si>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</si>
  <si>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</si>
  <si>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</si>
  <si>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</si>
  <si>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</si>
  <si>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</si>
  <si>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</si>
  <si>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</si>
  <si>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</si>
  <si>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</si>
  <si>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</si>
  <si>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</si>
  <si>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</si>
  <si>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</si>
  <si>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</si>
  <si>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</si>
  <si>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</si>
  <si>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</si>
  <si>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</si>
  <si>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</si>
  <si>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</si>
  <si>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</si>
  <si>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</si>
  <si>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</si>
  <si>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</si>
  <si>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</si>
  <si>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</si>
  <si>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</si>
  <si>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</si>
  <si>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</si>
  <si>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</si>
  <si>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</si>
  <si>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</si>
  <si>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</si>
  <si>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</si>
  <si>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</si>
  <si>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</si>
  <si>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</si>
  <si>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</si>
  <si>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</si>
  <si>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</si>
  <si>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</si>
  <si>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</si>
  <si>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</si>
  <si>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</si>
  <si>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</si>
  <si>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</si>
  <si>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</si>
  <si>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</si>
  <si>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</si>
  <si>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</si>
  <si>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</si>
  <si>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</si>
  <si>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</si>
  <si>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</si>
  <si>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</si>
  <si>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</si>
  <si>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</si>
  <si>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</si>
  <si>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</si>
  <si>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</si>
  <si>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</si>
  <si>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</si>
  <si>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</si>
  <si>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</si>
  <si>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</si>
  <si>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</si>
  <si>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</si>
  <si>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</si>
  <si>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</si>
  <si>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</si>
  <si>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</si>
  <si>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</si>
  <si>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</si>
  <si>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</si>
  <si>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</si>
  <si>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</si>
  <si>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</si>
  <si>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</si>
  <si>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</si>
  <si>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</si>
  <si>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</si>
  <si>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</si>
  <si>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</si>
  <si>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</si>
  <si>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</si>
  <si>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</si>
  <si>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</si>
  <si>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</si>
  <si>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</si>
  <si>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</si>
  <si>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</si>
  <si>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</si>
  <si>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</si>
  <si>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</si>
  <si>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</si>
  <si>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</si>
  <si>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</si>
  <si>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</si>
  <si>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</si>
  <si>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</si>
  <si>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</si>
  <si>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</si>
  <si>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</si>
  <si>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</si>
  <si>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</si>
  <si>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</si>
  <si>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</si>
  <si>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</si>
  <si>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</si>
  <si>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</si>
  <si>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</si>
  <si>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</si>
  <si>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</si>
  <si>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</si>
  <si>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</si>
  <si>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</si>
  <si>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</si>
  <si>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</si>
  <si>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</si>
  <si>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</si>
  <si>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</si>
  <si>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</si>
  <si>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</si>
  <si>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</si>
  <si>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</si>
  <si>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</si>
  <si>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</si>
  <si>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</si>
  <si>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</si>
  <si>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</si>
  <si>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</si>
  <si>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</si>
  <si>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</si>
  <si>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</si>
  <si>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</si>
  <si>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</si>
  <si>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</si>
  <si>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</si>
  <si>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</si>
  <si>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</si>
  <si>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</si>
  <si>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</si>
  <si>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</si>
  <si>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</si>
  <si>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</si>
  <si>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</si>
  <si>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</si>
  <si>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</si>
  <si>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</si>
  <si>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</si>
  <si>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</si>
  <si>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</si>
  <si>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</si>
  <si>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</si>
  <si>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</si>
  <si>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</si>
  <si>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</si>
  <si>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</si>
  <si>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</si>
  <si>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</si>
  <si>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</si>
  <si>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</si>
  <si>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</si>
  <si>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</si>
  <si>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</si>
  <si>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</si>
  <si>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</si>
  <si>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</si>
  <si>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</si>
  <si>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</si>
  <si>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</si>
  <si>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</si>
  <si>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</si>
  <si>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</si>
  <si>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</si>
  <si>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</si>
  <si>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</si>
  <si>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</si>
  <si>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</si>
  <si>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</si>
  <si>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</si>
  <si>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</si>
  <si>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</si>
  <si>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</si>
  <si>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</si>
  <si>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</si>
  <si>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</si>
  <si>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</si>
  <si>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</si>
  <si>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</si>
  <si>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</si>
  <si>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</si>
  <si>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</si>
  <si>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</si>
  <si>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</si>
  <si>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</si>
  <si>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</si>
  <si>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</si>
  <si>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</si>
  <si>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</si>
  <si>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</si>
  <si>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</si>
  <si>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</si>
  <si>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</si>
  <si>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</si>
  <si>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</si>
  <si>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</si>
  <si>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</si>
  <si>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</si>
  <si>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</si>
  <si>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</si>
  <si>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</si>
  <si>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</si>
  <si>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</si>
  <si>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</si>
  <si>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</si>
  <si>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</si>
  <si>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</si>
  <si>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</si>
  <si>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</si>
  <si>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</si>
  <si>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</si>
  <si>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</si>
  <si>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</si>
  <si>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</si>
  <si>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</si>
  <si>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</si>
  <si>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</si>
  <si>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</si>
  <si>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</si>
  <si>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</si>
  <si>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</si>
  <si>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</si>
  <si>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</si>
  <si>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</si>
  <si>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</si>
  <si>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</si>
  <si>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</si>
  <si>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</si>
  <si>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</si>
  <si>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</si>
  <si>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</si>
  <si>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</si>
  <si>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</si>
  <si>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</si>
  <si>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</si>
  <si>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</si>
  <si>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</si>
  <si>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</si>
  <si>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</si>
  <si>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</si>
  <si>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</si>
  <si>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</si>
  <si>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</si>
  <si>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</si>
  <si>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</si>
  <si>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</si>
  <si>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</si>
  <si>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</si>
  <si>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</si>
  <si>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</si>
  <si>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</si>
  <si>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</si>
  <si>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</si>
  <si>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</si>
  <si>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</si>
  <si>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</si>
  <si>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</si>
  <si>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</si>
  <si>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</si>
  <si>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</si>
  <si>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</si>
  <si>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</si>
  <si>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</si>
  <si>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</si>
  <si>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</si>
  <si>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</si>
  <si>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</si>
  <si>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</si>
  <si>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</si>
  <si>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</si>
  <si>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</si>
  <si>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</si>
  <si>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</si>
  <si>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</si>
  <si>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</si>
  <si>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</si>
  <si>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</si>
  <si>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</si>
  <si>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</si>
  <si>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</si>
  <si>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</si>
  <si>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</si>
  <si>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</si>
  <si>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</si>
  <si>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</si>
  <si>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</si>
  <si>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</si>
  <si>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</si>
  <si>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</si>
  <si>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</si>
  <si>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</si>
  <si>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</si>
  <si>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</si>
  <si>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</si>
  <si>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</si>
  <si>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</si>
  <si>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</si>
  <si>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</si>
  <si>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</si>
  <si>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</si>
  <si>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</si>
  <si>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</si>
  <si>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</si>
  <si>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</si>
  <si>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</si>
  <si>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</si>
  <si>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</si>
  <si>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</si>
  <si>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</si>
  <si>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</si>
  <si>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</si>
  <si>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</si>
  <si>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</si>
  <si>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</si>
  <si>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</si>
  <si>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</si>
  <si>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</si>
  <si>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</si>
  <si>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</si>
  <si>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</si>
  <si>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</si>
  <si>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</si>
  <si>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</si>
  <si>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</si>
  <si>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</si>
  <si>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</si>
  <si>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</si>
  <si>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</si>
  <si>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</si>
  <si>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</si>
  <si>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</si>
  <si>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</si>
  <si>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</si>
  <si>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</si>
  <si>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</si>
  <si>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</si>
  <si>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</si>
  <si>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</si>
  <si>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</si>
  <si>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</si>
  <si>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</si>
  <si>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</si>
  <si>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</si>
  <si>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</si>
  <si>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</si>
  <si>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</si>
  <si>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</si>
  <si>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</si>
  <si>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</si>
  <si>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</si>
  <si>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</si>
  <si>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</si>
  <si>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</si>
  <si>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</si>
  <si>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</si>
  <si>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</si>
  <si>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</si>
  <si>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</si>
  <si>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</si>
  <si>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</si>
  <si>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</si>
  <si>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</si>
  <si>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</si>
  <si>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</si>
  <si>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</si>
  <si>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</si>
  <si>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</si>
  <si>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</si>
  <si>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</si>
  <si>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</si>
  <si>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</si>
  <si>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</si>
  <si>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</si>
  <si>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</si>
  <si>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</si>
  <si>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</si>
  <si>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</si>
  <si>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</si>
  <si>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</si>
  <si>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</si>
  <si>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</si>
  <si>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</si>
  <si>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</si>
  <si>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</si>
  <si>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</si>
  <si>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</si>
  <si>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</si>
  <si>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</si>
  <si>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</si>
  <si>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</si>
  <si>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</si>
  <si>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</si>
  <si>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</si>
  <si>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</si>
  <si>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</si>
  <si>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</si>
  <si>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</si>
  <si>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</si>
  <si>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</si>
  <si>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</si>
  <si>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</si>
  <si>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</si>
  <si>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</si>
  <si>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</si>
  <si>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</si>
  <si>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</si>
  <si>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</si>
  <si>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</si>
  <si>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</si>
  <si>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</si>
  <si>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</si>
  <si>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</si>
  <si>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</si>
  <si>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</si>
  <si>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</si>
  <si>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</si>
  <si>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</si>
  <si>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</si>
  <si>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</si>
  <si>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</si>
  <si>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</si>
  <si>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</si>
  <si>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</si>
  <si>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</si>
  <si>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</si>
  <si>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</si>
  <si>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</si>
  <si>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</si>
  <si>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</si>
  <si>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</si>
  <si>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</si>
  <si>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</si>
  <si>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</si>
  <si>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</si>
  <si>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</si>
  <si>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</si>
  <si>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</si>
  <si>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</si>
  <si>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</si>
  <si>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</si>
  <si>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</si>
  <si>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</si>
  <si>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</si>
  <si>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</si>
  <si>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</si>
  <si>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</si>
  <si>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</si>
  <si>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</si>
  <si>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</si>
  <si>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</si>
  <si>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</si>
  <si>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</si>
  <si>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</si>
  <si>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</si>
  <si>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</si>
  <si>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</si>
  <si>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</si>
  <si>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</si>
  <si>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</si>
  <si>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</si>
  <si>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</si>
  <si>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</si>
  <si>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</si>
  <si>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</si>
  <si>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</si>
  <si>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</si>
  <si>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</si>
  <si>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</si>
  <si>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</si>
  <si>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</si>
  <si>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</si>
  <si>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</si>
  <si>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</si>
  <si>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</si>
  <si>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</si>
  <si>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</si>
  <si>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</si>
  <si>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</si>
  <si>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</si>
  <si>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</si>
  <si>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</si>
  <si>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</si>
  <si>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</si>
  <si>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</si>
  <si>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</si>
  <si>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</si>
  <si>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</si>
  <si>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</si>
  <si>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</si>
  <si>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</si>
  <si>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</si>
  <si>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</si>
  <si>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</si>
  <si>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</si>
  <si>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</si>
  <si>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</si>
  <si>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</si>
  <si>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</si>
  <si>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</si>
  <si>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</si>
  <si>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</si>
  <si>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</si>
  <si>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</si>
  <si>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</si>
  <si>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</si>
  <si>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</si>
  <si>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</si>
  <si>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</si>
  <si>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</si>
  <si>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</si>
  <si>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</si>
  <si>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</si>
  <si>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</si>
  <si>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</si>
  <si>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</si>
  <si>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</si>
  <si>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</si>
  <si>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</si>
  <si>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</si>
  <si>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</si>
  <si>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</si>
  <si>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</si>
  <si>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</si>
  <si>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</si>
  <si>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</si>
  <si>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</si>
  <si>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</si>
  <si>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</si>
  <si>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</si>
  <si>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</si>
  <si>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</si>
  <si>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</si>
  <si>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</si>
  <si>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</si>
  <si>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</si>
  <si>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</si>
  <si>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</si>
  <si>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</si>
  <si>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</si>
  <si>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</si>
  <si>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</si>
  <si>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</si>
  <si>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</si>
  <si>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</si>
  <si>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</si>
  <si>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</si>
  <si>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</si>
  <si>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</si>
  <si>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</si>
  <si>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</si>
  <si>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</si>
  <si>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</si>
  <si>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</si>
  <si>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</si>
  <si>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</si>
  <si>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</si>
  <si>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</si>
  <si>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</si>
  <si>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</si>
  <si>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</si>
  <si>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</si>
  <si>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</si>
  <si>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</si>
  <si>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</si>
  <si>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</si>
  <si>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</si>
  <si>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</si>
  <si>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</si>
  <si>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</si>
  <si>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</si>
  <si>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</si>
  <si>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</si>
  <si>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</si>
  <si>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</si>
  <si>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</si>
  <si>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</si>
  <si>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</si>
  <si>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</si>
  <si>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</si>
  <si>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</si>
  <si>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</si>
  <si>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</si>
  <si>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</si>
  <si>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</si>
  <si>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</si>
  <si>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</si>
  <si>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</si>
  <si>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</si>
  <si>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</si>
  <si>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</si>
  <si>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</si>
  <si>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</si>
  <si>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</si>
  <si>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</si>
  <si>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</si>
  <si>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</si>
  <si>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</si>
  <si>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</si>
  <si>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</si>
  <si>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</si>
  <si>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</si>
  <si>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</si>
  <si>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</si>
  <si>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</si>
  <si>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</si>
  <si>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</si>
  <si>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</si>
  <si>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</si>
  <si>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</si>
  <si>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</si>
  <si>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</si>
  <si>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</si>
  <si>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</si>
  <si>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</si>
  <si>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</si>
  <si>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</si>
  <si>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</si>
  <si>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</si>
  <si>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</si>
  <si>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</si>
  <si>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</si>
  <si>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</si>
  <si>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</si>
  <si>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</si>
  <si>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</si>
  <si>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</si>
  <si>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</si>
  <si>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</si>
  <si>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</si>
  <si>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</si>
  <si>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</si>
  <si>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</si>
  <si>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</si>
  <si>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</si>
  <si>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</si>
  <si>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</si>
  <si>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</si>
  <si>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</si>
  <si>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</si>
  <si>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</si>
  <si>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</si>
  <si>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</si>
  <si>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</si>
  <si>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</si>
  <si>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</si>
  <si>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</si>
  <si>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</si>
  <si>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</si>
  <si>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</si>
  <si>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</si>
  <si>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</si>
  <si>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</si>
  <si>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</si>
  <si>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</si>
  <si>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</si>
  <si>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</si>
  <si>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</si>
  <si>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</si>
  <si>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</si>
  <si>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</si>
  <si>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</si>
  <si>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</si>
  <si>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</si>
  <si>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</si>
  <si>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</si>
  <si>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</si>
  <si>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</si>
  <si>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</si>
  <si>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</si>
  <si>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</si>
  <si>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</si>
  <si>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</si>
  <si>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</si>
  <si>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</si>
  <si>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</si>
  <si>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</si>
  <si>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</si>
  <si>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</si>
  <si>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</si>
  <si>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</si>
  <si>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</si>
  <si>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</si>
  <si>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</si>
  <si>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</si>
  <si>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</si>
  <si>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</si>
  <si>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</si>
  <si>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</si>
  <si>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</si>
  <si>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</si>
  <si>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</si>
  <si>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</si>
  <si>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</si>
  <si>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</si>
  <si>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</si>
  <si>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</si>
  <si>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</si>
  <si>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</si>
  <si>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</si>
  <si>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</si>
  <si>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</si>
  <si>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</si>
  <si>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</si>
  <si>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</si>
  <si>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</si>
  <si>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</si>
  <si>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</si>
  <si>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</si>
  <si>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</si>
  <si>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</si>
  <si>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</si>
  <si>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</si>
  <si>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</si>
  <si>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</si>
  <si>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</si>
  <si>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</si>
  <si>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</si>
  <si>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</si>
  <si>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</si>
  <si>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</si>
  <si>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</si>
  <si>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</si>
  <si>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</si>
  <si>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</si>
  <si>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</si>
  <si>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</si>
  <si>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</si>
  <si>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</si>
  <si>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</si>
  <si>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</si>
  <si>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</si>
  <si>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</si>
  <si>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</si>
  <si>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</si>
  <si>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</si>
  <si>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</si>
  <si>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</si>
  <si>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</si>
  <si>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</si>
  <si>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</si>
  <si>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</si>
  <si>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</si>
  <si>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</si>
  <si>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</si>
  <si>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</si>
  <si>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</si>
  <si>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</si>
  <si>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</si>
  <si>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</si>
  <si>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</si>
  <si>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</si>
  <si>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</si>
  <si>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</si>
  <si>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</si>
  <si>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</si>
  <si>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</si>
  <si>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</si>
  <si>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</si>
  <si>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</si>
  <si>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</si>
  <si>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</si>
  <si>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</si>
  <si>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</si>
  <si>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</si>
  <si>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</si>
  <si>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</si>
  <si>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</si>
  <si>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</si>
  <si>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</si>
  <si>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</si>
  <si>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</si>
  <si>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</si>
  <si>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</si>
  <si>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</si>
  <si>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</si>
  <si>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</si>
  <si>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</si>
  <si>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</si>
  <si>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</si>
  <si>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</si>
  <si>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</si>
  <si>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</si>
  <si>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</si>
  <si>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</si>
  <si>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</si>
  <si>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</si>
  <si>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</si>
  <si>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</si>
  <si>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</si>
  <si>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</si>
  <si>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</si>
  <si>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</si>
  <si>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</si>
  <si>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</si>
  <si>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</si>
  <si>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</si>
  <si>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</si>
  <si>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</si>
  <si>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</si>
  <si>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</si>
  <si>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</si>
  <si>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</si>
  <si>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</si>
  <si>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</si>
  <si>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</si>
  <si>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</si>
  <si>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</si>
  <si>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</si>
  <si>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</si>
  <si>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</si>
  <si>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</si>
  <si>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</si>
  <si>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</si>
  <si>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</si>
  <si>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</si>
  <si>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</si>
  <si>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</si>
  <si>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</si>
  <si>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</si>
  <si>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</si>
  <si>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</si>
  <si>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</si>
  <si>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</si>
  <si>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</si>
  <si>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</si>
  <si>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</si>
  <si>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</si>
  <si>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</si>
  <si>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</si>
  <si>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</si>
  <si>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</si>
  <si>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</si>
  <si>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</si>
  <si>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</si>
  <si>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</si>
  <si>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</si>
  <si>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</si>
  <si>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</si>
  <si>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</si>
  <si>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</si>
  <si>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</si>
  <si>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</si>
  <si>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</si>
  <si>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</si>
  <si>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</si>
  <si>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</si>
  <si>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</si>
  <si>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</si>
  <si>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</si>
  <si>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</si>
  <si>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</si>
  <si>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</si>
  <si>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</si>
  <si>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</si>
  <si>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</si>
  <si>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</si>
  <si>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</si>
  <si>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</si>
  <si>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</si>
  <si>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</si>
  <si>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</si>
  <si>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</si>
  <si>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</si>
  <si>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</si>
  <si>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</si>
  <si>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</si>
  <si>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</si>
  <si>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</si>
  <si>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</si>
  <si>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</si>
  <si>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</si>
  <si>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</si>
  <si>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</si>
  <si>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</si>
  <si>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</si>
  <si>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</si>
  <si>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</si>
  <si>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</si>
  <si>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</si>
  <si>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</si>
  <si>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</si>
  <si>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</si>
  <si>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</si>
  <si>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</si>
  <si>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</si>
  <si>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</si>
  <si>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</si>
  <si>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</si>
  <si>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</si>
  <si>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</si>
  <si>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</si>
  <si>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</si>
  <si>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</si>
  <si>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</si>
  <si>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</si>
  <si>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</si>
  <si>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</si>
  <si>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</si>
  <si>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</si>
  <si>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</si>
  <si>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</si>
  <si>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</si>
  <si>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</si>
  <si>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</si>
  <si>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</si>
  <si>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</si>
  <si>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</si>
  <si>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</si>
  <si>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</si>
  <si>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</si>
  <si>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</si>
  <si>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</si>
  <si>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</si>
  <si>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</si>
  <si>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</si>
  <si>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</si>
  <si>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</si>
  <si>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</si>
  <si>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</si>
  <si>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</si>
  <si>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</si>
  <si>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</si>
  <si>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</si>
  <si>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</si>
  <si>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</si>
  <si>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</si>
  <si>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</si>
  <si>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</si>
  <si>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</si>
  <si>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</si>
  <si>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</si>
  <si>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</si>
  <si>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</si>
  <si>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</si>
  <si>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</si>
  <si>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</si>
  <si>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</si>
  <si>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</si>
  <si>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</si>
  <si>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</si>
  <si>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</si>
  <si>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</si>
  <si>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</si>
  <si>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</si>
  <si>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</si>
  <si>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</si>
  <si>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</si>
  <si>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</si>
  <si>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</si>
  <si>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</si>
  <si>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</si>
  <si>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</si>
  <si>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</si>
  <si>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</si>
  <si>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</si>
  <si>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</si>
  <si>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</si>
  <si>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</si>
  <si>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</si>
  <si>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</si>
  <si>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</si>
  <si>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</si>
  <si>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</si>
  <si>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</si>
  <si>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</si>
  <si>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</si>
  <si>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</si>
  <si>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</si>
  <si>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</si>
  <si>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</si>
  <si>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</si>
  <si>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</si>
  <si>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</si>
  <si>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</si>
  <si>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</si>
  <si>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</si>
  <si>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</si>
  <si>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</si>
  <si>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</si>
  <si>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</si>
  <si>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</si>
  <si>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</si>
  <si>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</si>
  <si>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</si>
  <si>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</si>
  <si>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</si>
  <si>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</si>
  <si>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</si>
  <si>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</si>
  <si>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</si>
  <si>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</si>
  <si>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</si>
  <si>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</si>
  <si>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</si>
  <si>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</si>
  <si>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</si>
  <si>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</si>
  <si>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</si>
  <si>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</si>
  <si>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</si>
  <si>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</si>
  <si>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</si>
  <si>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</si>
  <si>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</si>
  <si>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</si>
  <si>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</si>
  <si>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</si>
  <si>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</si>
  <si>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</si>
  <si>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</si>
  <si>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</si>
  <si>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</si>
  <si>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</si>
  <si>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</si>
  <si>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</si>
  <si>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</si>
  <si>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</si>
  <si>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</si>
  <si>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</si>
  <si>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</si>
  <si>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</si>
  <si>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</si>
  <si>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</si>
  <si>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</si>
  <si>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</si>
  <si>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</si>
  <si>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</si>
  <si>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</si>
  <si>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</si>
  <si>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</si>
  <si>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</si>
  <si>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</si>
  <si>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</si>
  <si>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</si>
  <si>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</si>
  <si>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</si>
  <si>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</si>
  <si>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</si>
  <si>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</si>
  <si>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</si>
  <si>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</si>
  <si>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</si>
  <si>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</si>
  <si>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</si>
  <si>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</si>
  <si>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</si>
  <si>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</si>
  <si>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</si>
  <si>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</si>
  <si>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</si>
  <si>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</si>
  <si>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</si>
  <si>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</si>
  <si>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</si>
  <si>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</si>
  <si>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</si>
  <si>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</si>
  <si>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</si>
  <si>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</si>
  <si>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</si>
  <si>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</si>
  <si>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</si>
  <si>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</si>
  <si>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</si>
  <si>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</si>
  <si>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</si>
  <si>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</si>
  <si>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</si>
  <si>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</si>
  <si>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</si>
  <si>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</si>
  <si>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</si>
  <si>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</si>
  <si>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</si>
  <si>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</si>
  <si>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</si>
  <si>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</si>
  <si>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</si>
  <si>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</si>
  <si>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</si>
  <si>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</si>
  <si>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</si>
  <si>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</si>
  <si>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</si>
  <si>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</si>
  <si>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</si>
  <si>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</si>
  <si>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</si>
  <si>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</si>
  <si>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</si>
  <si>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</si>
  <si>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</si>
  <si>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</si>
  <si>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</si>
  <si>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</si>
  <si>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</si>
  <si>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</si>
  <si>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</si>
  <si>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</si>
  <si>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</si>
  <si>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</si>
  <si>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</si>
  <si>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</si>
  <si>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</si>
  <si>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</si>
  <si>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</si>
  <si>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</si>
  <si>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</si>
  <si>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</si>
  <si>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</si>
  <si>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</si>
  <si>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</si>
  <si>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</si>
  <si>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</si>
  <si>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</si>
  <si>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</si>
  <si>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</si>
  <si>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</si>
  <si>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</si>
  <si>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</si>
  <si>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</si>
  <si>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</si>
  <si>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</si>
  <si>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</si>
  <si>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</si>
  <si>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</si>
  <si>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</si>
  <si>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</si>
  <si>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</si>
  <si>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</si>
  <si>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</si>
  <si>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</si>
  <si>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</si>
  <si>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</si>
  <si>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</si>
  <si>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</si>
  <si>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</si>
  <si>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</si>
  <si>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</si>
  <si>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</si>
  <si>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</si>
  <si>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</si>
  <si>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</si>
  <si>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</si>
  <si>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</si>
  <si>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</si>
  <si>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</si>
  <si>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</si>
  <si>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</si>
  <si>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</si>
  <si>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</si>
  <si>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</si>
  <si>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</si>
  <si>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</si>
  <si>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</si>
  <si>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</si>
  <si>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</si>
  <si>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</si>
  <si>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</si>
  <si>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</si>
  <si>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</si>
  <si>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</si>
  <si>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</si>
  <si>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</si>
  <si>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</si>
  <si>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</si>
  <si>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</si>
  <si>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</si>
  <si>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</si>
  <si>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</si>
  <si>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</si>
  <si>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</si>
  <si>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</si>
  <si>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</si>
  <si>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</si>
  <si>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</si>
  <si>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</si>
  <si>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</si>
  <si>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</si>
  <si>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</si>
  <si>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</si>
  <si>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</si>
  <si>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</si>
  <si>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</si>
  <si>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</si>
  <si>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</si>
  <si>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</si>
  <si>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</si>
  <si>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</si>
  <si>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</si>
  <si>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</si>
  <si>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</si>
  <si>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</si>
  <si>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</si>
  <si>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</si>
  <si>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</si>
  <si>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</si>
  <si>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</si>
  <si>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</si>
  <si>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</si>
  <si>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</si>
  <si>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</si>
  <si>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</si>
  <si>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</si>
  <si>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</si>
  <si>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</si>
  <si>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</si>
  <si>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</si>
  <si>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</si>
  <si>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</si>
  <si>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</si>
  <si>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</si>
  <si>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</si>
  <si>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</si>
  <si>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</si>
  <si>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</si>
  <si>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</si>
  <si>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</si>
  <si>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</si>
  <si>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</si>
  <si>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</si>
  <si>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</si>
  <si>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</si>
  <si>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</si>
  <si>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</si>
  <si>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</si>
  <si>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</si>
  <si>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</si>
  <si>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</si>
  <si>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</si>
  <si>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</si>
  <si>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</si>
  <si>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</si>
  <si>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</si>
  <si>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</si>
  <si>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</si>
  <si>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</si>
  <si>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</si>
  <si>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</si>
  <si>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</si>
  <si>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</si>
  <si>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</si>
  <si>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</si>
  <si>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</si>
  <si>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</si>
  <si>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</si>
  <si>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</si>
  <si>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</si>
  <si>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</si>
  <si>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</si>
  <si>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</si>
  <si>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</si>
  <si>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</si>
  <si>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</si>
  <si>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</si>
  <si>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</si>
  <si>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</si>
  <si>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</si>
  <si>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</si>
  <si>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</si>
  <si>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</si>
  <si>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</si>
  <si>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</si>
  <si>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</si>
  <si>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</si>
  <si>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</si>
  <si>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</si>
  <si>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</si>
  <si>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</si>
  <si>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</si>
  <si>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</si>
  <si>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</si>
  <si>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</si>
  <si>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</si>
  <si>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</si>
  <si>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</si>
  <si>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</si>
  <si>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</si>
  <si>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</si>
  <si>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</si>
  <si>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</si>
  <si>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</si>
  <si>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</si>
  <si>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</si>
  <si>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</si>
  <si>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</si>
  <si>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</si>
  <si>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</si>
  <si>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</si>
  <si>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</si>
  <si>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</si>
  <si>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</si>
  <si>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</si>
  <si>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</si>
  <si>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</si>
  <si>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</si>
  <si>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</si>
  <si>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</si>
  <si>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</si>
  <si>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</si>
  <si>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</si>
  <si>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</si>
  <si>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</si>
  <si>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</si>
  <si>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</si>
  <si>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</si>
  <si>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</si>
  <si>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</si>
  <si>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</si>
  <si>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</si>
  <si>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</si>
  <si>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</si>
  <si>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</si>
  <si>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</si>
  <si>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</si>
  <si>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</si>
  <si>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</si>
  <si>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</si>
  <si>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</si>
  <si>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</si>
  <si>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</si>
  <si>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</si>
  <si>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</si>
  <si>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</si>
  <si>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</si>
  <si>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</si>
  <si>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</si>
  <si>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</si>
  <si>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</si>
  <si>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</si>
  <si>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</si>
  <si>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</si>
  <si>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</si>
  <si>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</si>
  <si>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</si>
  <si>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</si>
  <si>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</si>
  <si>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</si>
  <si>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</si>
  <si>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</si>
  <si>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</si>
  <si>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</si>
  <si>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</si>
  <si>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</si>
  <si>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</si>
  <si>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</si>
  <si>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</si>
  <si>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</si>
  <si>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</si>
  <si>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</si>
  <si>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</si>
  <si>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</si>
  <si>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</si>
  <si>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</si>
  <si>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</si>
  <si>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</si>
  <si>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</si>
  <si>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</si>
  <si>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</si>
  <si>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</si>
  <si>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</si>
  <si>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</si>
  <si>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</si>
  <si>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</si>
  <si>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</si>
  <si>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</si>
  <si>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</si>
  <si>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</si>
  <si>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</si>
  <si>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</si>
  <si>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</si>
  <si>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</si>
  <si>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</si>
  <si>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</si>
  <si>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</si>
  <si>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</si>
  <si>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</si>
  <si>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</si>
  <si>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</si>
  <si>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</si>
  <si>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</si>
  <si>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</si>
  <si>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</si>
  <si>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</si>
  <si>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</si>
  <si>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</si>
  <si>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</si>
  <si>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</si>
  <si>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</si>
  <si>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</si>
  <si>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</si>
  <si>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</si>
  <si>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</si>
  <si>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</si>
  <si>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</si>
  <si>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</si>
  <si>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</si>
  <si>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</si>
  <si>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</si>
  <si>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</si>
  <si>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</si>
  <si>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</si>
  <si>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</si>
  <si>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</si>
  <si>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</si>
  <si>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</si>
  <si>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</si>
  <si>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</si>
  <si>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</si>
  <si>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</si>
  <si>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</si>
  <si>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</si>
  <si>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</si>
  <si>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</si>
  <si>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</si>
  <si>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</si>
  <si>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</si>
  <si>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</si>
  <si>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</si>
  <si>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</si>
  <si>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</si>
  <si>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</si>
  <si>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</si>
  <si>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</si>
  <si>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</si>
  <si>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</si>
  <si>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</si>
  <si>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</si>
  <si>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</si>
  <si>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</si>
  <si>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</si>
  <si>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</si>
  <si>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</si>
  <si>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</si>
  <si>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</si>
  <si>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</si>
  <si>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</si>
  <si>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</si>
  <si>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</si>
  <si>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</si>
  <si>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</si>
  <si>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</si>
  <si>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</si>
  <si>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</si>
  <si>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</si>
  <si>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</si>
  <si>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</si>
  <si>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</si>
  <si>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</si>
  <si>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</si>
  <si>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</si>
  <si>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</si>
  <si>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</si>
  <si>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</si>
  <si>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</si>
  <si>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</si>
  <si>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</si>
  <si>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</si>
  <si>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</si>
  <si>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</si>
  <si>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</si>
  <si>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</si>
  <si>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</si>
  <si>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</si>
  <si>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</si>
  <si>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</si>
  <si>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</si>
  <si>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</si>
  <si>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</si>
  <si>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</si>
  <si>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</si>
  <si>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</si>
  <si>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</si>
  <si>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</si>
  <si>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</si>
  <si>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</si>
  <si>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</si>
  <si>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</si>
  <si>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</si>
  <si>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</si>
  <si>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</si>
  <si>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</si>
  <si>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</si>
  <si>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</si>
  <si>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</si>
  <si>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</si>
  <si>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</si>
  <si>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</si>
  <si>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</si>
  <si>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</si>
  <si>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</si>
  <si>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</si>
  <si>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</si>
  <si>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</si>
  <si>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</si>
  <si>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</si>
  <si>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</si>
  <si>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</si>
  <si>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</si>
  <si>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</si>
  <si>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</si>
  <si>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</si>
  <si>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</si>
  <si>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</si>
  <si>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</si>
  <si>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</si>
  <si>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</si>
  <si>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</si>
  <si>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</si>
  <si>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</si>
  <si>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</si>
  <si>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</si>
  <si>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</si>
  <si>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</si>
  <si>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</si>
  <si>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</si>
  <si>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</si>
  <si>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</si>
  <si>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</si>
  <si>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</si>
  <si>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</si>
  <si>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</si>
  <si>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</si>
  <si>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</si>
  <si>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</si>
  <si>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</si>
  <si>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</si>
  <si>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</si>
  <si>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</si>
  <si>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</si>
  <si>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</si>
  <si>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</si>
  <si>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</si>
  <si>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</si>
  <si>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</si>
  <si>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</si>
  <si>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</si>
  <si>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</si>
  <si>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</si>
  <si>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</si>
  <si>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</si>
  <si>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</si>
  <si>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</si>
  <si>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</si>
  <si>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</si>
  <si>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</si>
  <si>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</si>
  <si>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</si>
  <si>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</si>
  <si>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</si>
  <si>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</si>
  <si>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</si>
  <si>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</si>
  <si>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</si>
  <si>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</si>
  <si>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</si>
  <si>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</si>
  <si>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</si>
  <si>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</si>
  <si>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</si>
  <si>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</si>
  <si>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</si>
  <si>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</si>
  <si>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</si>
  <si>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</si>
  <si>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</si>
  <si>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</si>
  <si>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</si>
  <si>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</si>
  <si>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</si>
  <si>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</si>
  <si>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</si>
  <si>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</si>
  <si>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</si>
  <si>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</si>
  <si>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</si>
  <si>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</si>
  <si>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</si>
  <si>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</si>
  <si>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</si>
  <si>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</si>
  <si>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</si>
  <si>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</si>
  <si>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</si>
  <si>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</si>
  <si>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</si>
  <si>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</si>
  <si>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</si>
  <si>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</si>
  <si>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</si>
  <si>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</si>
  <si>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</si>
  <si>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</si>
  <si>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</si>
  <si>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</si>
  <si>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</si>
  <si>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</si>
  <si>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</si>
  <si>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</si>
  <si>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</si>
  <si>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</si>
  <si>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</si>
  <si>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</si>
  <si>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</si>
  <si>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</si>
  <si>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</si>
  <si>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</si>
  <si>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</si>
  <si>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</si>
  <si>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</si>
  <si>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</si>
  <si>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</si>
  <si>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</si>
  <si>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</si>
  <si>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</si>
  <si>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</si>
  <si>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</si>
  <si>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</si>
  <si>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</si>
  <si>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</si>
  <si>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</si>
  <si>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</si>
  <si>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</si>
  <si>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</si>
  <si>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</si>
  <si>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</si>
  <si>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</si>
  <si>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</si>
  <si>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</si>
  <si>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</si>
  <si>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</si>
  <si>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</si>
  <si>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</si>
  <si>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</si>
  <si>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</si>
  <si>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</si>
  <si>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</si>
  <si>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</si>
  <si>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</si>
  <si>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</si>
  <si>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</si>
  <si>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</si>
  <si>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</si>
  <si>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</si>
  <si>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</si>
  <si>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</si>
  <si>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</si>
  <si>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</si>
  <si>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</si>
  <si>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</si>
  <si>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</si>
  <si>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</si>
  <si>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</si>
  <si>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</si>
  <si>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</si>
  <si>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</si>
  <si>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</si>
  <si>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</si>
  <si>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</si>
  <si>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</si>
  <si>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</si>
  <si>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</si>
  <si>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</si>
  <si>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</si>
  <si>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</si>
  <si>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</si>
  <si>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</si>
  <si>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</si>
  <si>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</si>
  <si>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</si>
  <si>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</si>
  <si>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</si>
  <si>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</si>
  <si>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</si>
  <si>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</si>
  <si>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</si>
  <si>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</si>
  <si>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</si>
  <si>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</si>
  <si>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</si>
  <si>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</si>
  <si>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</si>
  <si>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</si>
  <si>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</si>
  <si>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</si>
  <si>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</si>
  <si>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</si>
  <si>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</si>
  <si>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</si>
  <si>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</si>
  <si>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</si>
  <si>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</si>
  <si>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</si>
  <si>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</si>
  <si>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</si>
  <si>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</si>
  <si>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</si>
  <si>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</si>
  <si>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</si>
  <si>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</si>
  <si>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</si>
  <si>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</si>
  <si>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</si>
  <si>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</si>
  <si>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</si>
  <si>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</si>
  <si>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</si>
  <si>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</si>
  <si>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</si>
  <si>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</si>
  <si>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</si>
  <si>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</si>
  <si>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</si>
  <si>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</si>
  <si>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</si>
  <si>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</si>
  <si>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</si>
  <si>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</si>
  <si>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</si>
  <si>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</si>
  <si>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</si>
  <si>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</si>
  <si>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</si>
  <si>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</si>
  <si>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</si>
  <si>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</si>
  <si>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</si>
  <si>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</si>
  <si>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</si>
  <si>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</si>
  <si>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</si>
  <si>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</si>
  <si>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</si>
  <si>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</si>
  <si>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</si>
  <si>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</si>
  <si>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</si>
  <si>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</si>
  <si>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</si>
  <si>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</si>
  <si>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</si>
  <si>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</si>
  <si>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</si>
  <si>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</si>
  <si>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</si>
  <si>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</si>
  <si>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</si>
  <si>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</si>
  <si>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</si>
  <si>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</si>
  <si>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</si>
  <si>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</si>
  <si>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</si>
  <si>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</si>
  <si>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</si>
  <si>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</si>
  <si>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</si>
  <si>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</si>
  <si>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</si>
  <si>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</si>
  <si>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</si>
  <si>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</si>
  <si>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</si>
  <si>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</si>
  <si>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</si>
  <si>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</si>
  <si>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</si>
  <si>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</si>
  <si>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</si>
  <si>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</si>
  <si>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</si>
  <si>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</si>
  <si>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</si>
  <si>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</si>
  <si>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</si>
  <si>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</si>
  <si>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</si>
  <si>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</si>
  <si>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</si>
  <si>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</si>
  <si>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</si>
  <si>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</si>
  <si>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</si>
  <si>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</si>
  <si>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</si>
  <si>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</si>
  <si>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</si>
  <si>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</si>
  <si>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</si>
  <si>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</si>
  <si>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</si>
  <si>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</si>
  <si>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</si>
  <si>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</si>
  <si>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</si>
  <si>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</si>
  <si>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</si>
  <si>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</si>
  <si>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</si>
  <si>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</si>
  <si>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</si>
  <si>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</si>
  <si>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</si>
  <si>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</si>
  <si>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</si>
  <si>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</si>
  <si>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</si>
  <si>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</si>
  <si>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</si>
  <si>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</si>
  <si>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</si>
  <si>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</si>
  <si>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</si>
  <si>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</si>
  <si>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</si>
  <si>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</si>
  <si>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</si>
  <si>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</si>
  <si>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</si>
  <si>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</si>
  <si>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</si>
  <si>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</si>
  <si>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</si>
  <si>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</si>
  <si>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</si>
  <si>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</si>
  <si>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</si>
  <si>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</si>
  <si>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</si>
  <si>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</si>
  <si>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</si>
  <si>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</si>
  <si>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</si>
  <si>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</si>
  <si>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</si>
  <si>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</si>
  <si>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</si>
  <si>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</si>
  <si>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</si>
  <si>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</si>
  <si>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</si>
  <si>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</si>
  <si>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</si>
  <si>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</si>
  <si>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</si>
  <si>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</si>
  <si>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</si>
  <si>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</si>
  <si>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</si>
  <si>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</si>
  <si>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</si>
  <si>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</si>
  <si>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</si>
  <si>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</si>
  <si>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</si>
  <si>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</si>
  <si>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</si>
  <si>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</si>
  <si>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</si>
  <si>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</si>
  <si>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</si>
  <si>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</si>
  <si>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</si>
  <si>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</si>
  <si>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</si>
  <si>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</si>
  <si>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</si>
  <si>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</si>
  <si>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</si>
  <si>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</si>
  <si>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</si>
  <si>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</si>
  <si>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</si>
  <si>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</si>
  <si>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</si>
  <si>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</si>
  <si>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</si>
  <si>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</si>
  <si>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</si>
  <si>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</si>
  <si>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</si>
  <si>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</si>
  <si>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</si>
  <si>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</si>
  <si>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</si>
  <si>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</si>
  <si>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</si>
  <si>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</si>
  <si>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</si>
  <si>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</si>
  <si>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</si>
  <si>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</si>
  <si>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</si>
  <si>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</si>
  <si>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</si>
  <si>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</si>
  <si>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</si>
  <si>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</si>
  <si>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</si>
  <si>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</si>
  <si>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</si>
  <si>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</si>
  <si>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</si>
  <si>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</si>
  <si>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</si>
  <si>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</si>
  <si>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</si>
  <si>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</si>
  <si>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</si>
  <si>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</si>
  <si>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</si>
  <si>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</si>
  <si>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</si>
  <si>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</si>
  <si>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</si>
  <si>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</si>
  <si>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</si>
  <si>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</si>
  <si>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</si>
  <si>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</si>
  <si>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</si>
  <si>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</si>
  <si>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</si>
  <si>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</si>
  <si>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</si>
  <si>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</si>
  <si>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</si>
  <si>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</si>
  <si>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</si>
  <si>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</si>
  <si>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</si>
  <si>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</si>
  <si>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</si>
  <si>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</si>
  <si>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</si>
  <si>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</si>
  <si>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</si>
  <si>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</si>
  <si>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</si>
  <si>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</si>
  <si>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</si>
  <si>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</si>
  <si>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</si>
  <si>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</si>
  <si>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</si>
  <si>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</si>
  <si>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</si>
  <si>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</si>
  <si>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</si>
  <si>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</si>
  <si>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</si>
  <si>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</si>
  <si>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</si>
  <si>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</si>
  <si>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</si>
  <si>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</si>
  <si>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</si>
  <si>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</si>
  <si>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</si>
  <si>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</si>
  <si>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</si>
  <si>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</si>
  <si>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</si>
  <si>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</si>
  <si>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</si>
  <si>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</si>
  <si>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</si>
  <si>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</si>
  <si>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</si>
  <si>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</si>
  <si>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</si>
  <si>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</si>
  <si>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</si>
  <si>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</si>
  <si>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</si>
  <si>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</si>
  <si>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</si>
  <si>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</si>
  <si>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</si>
  <si>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</si>
  <si>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</si>
  <si>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</si>
  <si>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</si>
  <si>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</si>
  <si>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</si>
  <si>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</si>
  <si>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</si>
  <si>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</si>
  <si>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</si>
  <si>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</si>
  <si>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</si>
  <si>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</si>
  <si>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</si>
  <si>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</si>
  <si>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</si>
  <si>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</si>
  <si>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</si>
  <si>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</si>
  <si>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</si>
  <si>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</si>
  <si>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</si>
  <si>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</si>
  <si>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</si>
  <si>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</si>
  <si>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</si>
  <si>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</si>
  <si>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</si>
  <si>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</si>
  <si>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</si>
  <si>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</si>
  <si>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</si>
  <si>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</si>
  <si>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</si>
  <si>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</si>
  <si>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</si>
  <si>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</si>
  <si>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</si>
  <si>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</si>
  <si>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</si>
  <si>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</si>
  <si>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</si>
  <si>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</si>
  <si>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</si>
  <si>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</si>
  <si>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</si>
  <si>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</si>
  <si>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</si>
  <si>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</si>
  <si>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</si>
  <si>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</si>
  <si>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</si>
  <si>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</si>
  <si>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</si>
  <si>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</si>
  <si>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</si>
  <si>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</si>
  <si>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</si>
  <si>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</si>
  <si>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</si>
  <si>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</si>
  <si>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</si>
  <si>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</si>
  <si>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</si>
  <si>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</si>
  <si>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</si>
  <si>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</si>
  <si>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</si>
  <si>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</si>
  <si>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</si>
  <si>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</si>
  <si>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</si>
  <si>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</si>
  <si>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</si>
  <si>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</si>
  <si>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</si>
  <si>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</si>
  <si>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</si>
  <si>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</si>
  <si>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</si>
  <si>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</si>
  <si>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</si>
  <si>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</si>
  <si>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</si>
  <si>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</si>
  <si>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</si>
  <si>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</si>
  <si>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</si>
  <si>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</si>
  <si>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</si>
  <si>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</si>
  <si>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</si>
  <si>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</si>
  <si>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</si>
  <si>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</si>
  <si>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</si>
  <si>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</si>
  <si>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</si>
  <si>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</si>
  <si>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</si>
  <si>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</si>
  <si>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</si>
  <si>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</si>
  <si>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</si>
  <si>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</si>
  <si>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</si>
  <si>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</si>
  <si>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</si>
  <si>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</si>
  <si>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</si>
  <si>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</si>
  <si>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</si>
  <si>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</si>
  <si>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</si>
  <si>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</si>
  <si>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</si>
  <si>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</si>
  <si>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</si>
  <si>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</si>
  <si>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</si>
  <si>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</si>
  <si>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</si>
  <si>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</si>
  <si>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</si>
  <si>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</si>
  <si>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</si>
  <si>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</si>
  <si>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</si>
  <si>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</si>
  <si>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</si>
  <si>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</si>
  <si>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</si>
  <si>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</si>
  <si>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</si>
  <si>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</si>
  <si>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</si>
  <si>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</si>
  <si>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</si>
  <si>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</si>
  <si>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</si>
  <si>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</si>
  <si>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</si>
  <si>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</si>
  <si>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</si>
  <si>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</si>
  <si>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</si>
  <si>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</si>
  <si>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</si>
  <si>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</si>
  <si>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</si>
  <si>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</si>
  <si>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</si>
  <si>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</si>
  <si>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</si>
  <si>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</si>
  <si>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</si>
  <si>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</si>
  <si>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</si>
  <si>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</si>
  <si>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</si>
  <si>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</si>
  <si>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</si>
  <si>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</si>
  <si>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</si>
  <si>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</si>
  <si>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</si>
  <si>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</si>
  <si>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</si>
  <si>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</si>
  <si>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</si>
  <si>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</si>
  <si>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</si>
  <si>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</si>
  <si>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</si>
  <si>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</si>
  <si>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</si>
  <si>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</si>
  <si>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</si>
  <si>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</si>
  <si>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</si>
  <si>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</si>
  <si>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</si>
  <si>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</si>
  <si>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</si>
  <si>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</si>
  <si>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</si>
  <si>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</si>
  <si>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</si>
  <si>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</si>
  <si>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</si>
  <si>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</si>
  <si>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</si>
  <si>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</si>
  <si>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</si>
  <si>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</si>
  <si>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</si>
  <si>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</si>
  <si>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</si>
  <si>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</si>
  <si>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</si>
  <si>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</si>
  <si>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</si>
  <si>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</si>
  <si>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</si>
  <si>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</si>
  <si>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</si>
  <si>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</si>
  <si>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</si>
  <si>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</si>
  <si>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</si>
  <si>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</si>
  <si>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</si>
  <si>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</si>
  <si>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</si>
  <si>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</si>
  <si>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</si>
  <si>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</si>
  <si>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</si>
  <si>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</si>
  <si>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</si>
  <si>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</si>
  <si>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</si>
  <si>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</si>
  <si>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</si>
  <si>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</si>
  <si>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</si>
  <si>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</si>
  <si>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</si>
  <si>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</si>
  <si>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</si>
  <si>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</si>
  <si>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</si>
  <si>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</si>
  <si>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</si>
  <si>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</si>
  <si>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</si>
  <si>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</si>
  <si>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</si>
  <si>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</si>
  <si>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</si>
  <si>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</si>
  <si>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</si>
  <si>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</si>
  <si>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</si>
  <si>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</si>
  <si>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</si>
  <si>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</si>
  <si>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</si>
  <si>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</si>
  <si>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</si>
  <si>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</si>
  <si>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</si>
  <si>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</si>
  <si>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</si>
  <si>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</si>
  <si>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</si>
  <si>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</si>
  <si>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</si>
  <si>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</si>
  <si>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</si>
  <si>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</si>
  <si>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</si>
  <si>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</si>
  <si>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</si>
  <si>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</si>
  <si>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</si>
  <si>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</si>
  <si>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</si>
  <si>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</si>
  <si>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</si>
  <si>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</si>
  <si>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</si>
  <si>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</si>
  <si>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</si>
  <si>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</si>
  <si>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</si>
  <si>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</si>
  <si>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</si>
  <si>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</si>
  <si>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</si>
  <si>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</si>
  <si>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</si>
  <si>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</si>
  <si>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</si>
  <si>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</si>
  <si>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</si>
  <si>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</si>
  <si>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</si>
  <si>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</si>
  <si>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</si>
  <si>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</si>
  <si>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</si>
  <si>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</si>
  <si>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</si>
  <si>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</si>
  <si>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</si>
  <si>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</si>
  <si>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</si>
  <si>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</si>
  <si>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</si>
  <si>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</si>
  <si>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</si>
  <si>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</si>
  <si>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</si>
  <si>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</si>
  <si>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</si>
  <si>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</si>
  <si>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</si>
  <si>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</si>
  <si>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</si>
  <si>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</si>
  <si>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</si>
  <si>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</si>
  <si>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</si>
  <si>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</si>
  <si>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</si>
  <si>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</si>
  <si>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</si>
  <si>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</si>
  <si>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</si>
  <si>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</si>
  <si>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</si>
  <si>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</si>
  <si>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</si>
  <si>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</si>
  <si>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</si>
  <si>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</si>
  <si>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</si>
  <si>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</si>
  <si>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</si>
  <si>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</si>
  <si>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</si>
  <si>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</si>
  <si>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</si>
  <si>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</si>
  <si>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</si>
  <si>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</si>
  <si>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</si>
  <si>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</si>
  <si>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</si>
  <si>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</si>
  <si>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</si>
  <si>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</si>
  <si>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</si>
  <si>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</si>
  <si>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</si>
  <si>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</si>
  <si>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</si>
  <si>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</si>
  <si>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</si>
  <si>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</si>
  <si>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</si>
  <si>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</si>
  <si>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</si>
  <si>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</si>
  <si>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</si>
  <si>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</si>
  <si>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</si>
  <si>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</si>
  <si>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</si>
  <si>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</si>
  <si>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</si>
  <si>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</si>
  <si>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</si>
  <si>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</si>
  <si>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</si>
  <si>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</si>
  <si>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</si>
  <si>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</si>
  <si>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</si>
  <si>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</si>
  <si>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</si>
  <si>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</si>
  <si>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</si>
  <si>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</si>
  <si>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</si>
  <si>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</si>
  <si>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</si>
  <si>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</si>
  <si>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</si>
  <si>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</si>
  <si>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</si>
  <si>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</si>
  <si>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</si>
  <si>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</si>
  <si>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</si>
  <si>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</si>
  <si>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</si>
  <si>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</si>
  <si>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</si>
  <si>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</si>
  <si>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</si>
  <si>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</si>
  <si>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</si>
  <si>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</si>
  <si>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</si>
  <si>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</si>
  <si>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</si>
  <si>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</si>
  <si>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</si>
  <si>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</si>
  <si>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</si>
  <si>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</si>
  <si>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</si>
  <si>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</si>
  <si>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</si>
  <si>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</si>
  <si>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</si>
  <si>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</si>
  <si>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</si>
  <si>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</si>
  <si>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</si>
  <si>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</si>
  <si>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</si>
  <si>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</si>
  <si>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</si>
  <si>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</si>
  <si>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</si>
  <si>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</si>
  <si>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</si>
  <si>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</si>
  <si>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</si>
  <si>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</si>
  <si>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</si>
  <si>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</si>
  <si>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</si>
  <si>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</si>
  <si>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</si>
  <si>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</si>
  <si>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</si>
  <si>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</si>
  <si>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</si>
  <si>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</si>
  <si>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</si>
  <si>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</si>
  <si>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</si>
  <si>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</si>
  <si>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</si>
  <si>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</si>
  <si>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</si>
  <si>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</si>
  <si>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</si>
  <si>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</si>
  <si>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</si>
  <si>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</si>
  <si>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</si>
  <si>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</si>
  <si>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</si>
  <si>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</si>
  <si>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</si>
  <si>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</si>
  <si>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</si>
  <si>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</si>
  <si>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</si>
  <si>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</si>
  <si>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</si>
  <si>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</si>
  <si>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</si>
  <si>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</si>
  <si>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</si>
  <si>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</si>
  <si>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</si>
  <si>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</si>
  <si>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</si>
  <si>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</si>
  <si>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</si>
  <si>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</si>
  <si>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</si>
  <si>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</si>
  <si>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</si>
  <si>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</si>
  <si>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</si>
  <si>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</si>
  <si>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</si>
  <si>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</si>
  <si>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</si>
  <si>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</si>
  <si>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</si>
  <si>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</si>
  <si>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</si>
  <si>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</si>
  <si>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</si>
  <si>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</si>
  <si>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</si>
  <si>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</si>
  <si>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</si>
  <si>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</si>
  <si>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</si>
  <si>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</si>
  <si>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</si>
  <si>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</si>
  <si>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</si>
  <si>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</si>
  <si>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</si>
  <si>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</si>
  <si>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</si>
  <si>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</si>
  <si>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</si>
  <si>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</si>
  <si>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</si>
  <si>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</si>
  <si>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</si>
  <si>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</si>
  <si>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</si>
  <si>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</si>
  <si>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</si>
  <si>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</si>
  <si>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</si>
  <si>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</si>
  <si>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</si>
  <si>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</si>
  <si>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</si>
  <si>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</si>
  <si>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</si>
  <si>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</si>
  <si>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</si>
  <si>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</si>
  <si>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</si>
  <si>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</si>
  <si>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</si>
  <si>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</si>
  <si>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</si>
  <si>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</si>
  <si>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</si>
  <si>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</si>
  <si>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</si>
  <si>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</si>
  <si>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</si>
  <si>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</si>
  <si>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</si>
  <si>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</si>
  <si>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</si>
  <si>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</si>
  <si>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</si>
  <si>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</si>
  <si>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</si>
  <si>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</si>
  <si>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</si>
  <si>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</si>
  <si>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</si>
  <si>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</si>
  <si>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</si>
  <si>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</si>
  <si>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</si>
  <si>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</si>
  <si>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</si>
  <si>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</si>
  <si>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</si>
  <si>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</si>
  <si>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</si>
  <si>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</si>
  <si>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</si>
  <si>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</si>
  <si>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</si>
  <si>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</si>
  <si>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</si>
  <si>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</si>
  <si>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</si>
  <si>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</si>
  <si>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</si>
  <si>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</si>
  <si>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</si>
  <si>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</si>
  <si>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</si>
  <si>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</si>
  <si>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</si>
  <si>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</si>
  <si>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</si>
  <si>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</si>
  <si>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</si>
  <si>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</si>
  <si>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</si>
  <si>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</si>
  <si>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</si>
  <si>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</si>
  <si>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</si>
  <si>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</si>
  <si>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</si>
  <si>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</si>
  <si>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</si>
  <si>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</si>
  <si>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</si>
  <si>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</si>
  <si>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</si>
  <si>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</si>
  <si>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</si>
  <si>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</si>
  <si>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</si>
  <si>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</si>
  <si>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</si>
  <si>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</si>
  <si>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</si>
  <si>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</si>
  <si>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</si>
  <si>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</si>
  <si>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</si>
  <si>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</si>
  <si>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</si>
  <si>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</si>
  <si>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</si>
  <si>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</si>
  <si>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</si>
  <si>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</si>
  <si>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</si>
  <si>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</si>
  <si>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</si>
  <si>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</si>
  <si>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</si>
  <si>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</si>
  <si>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</si>
  <si>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</si>
  <si>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</si>
  <si>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</si>
  <si>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</si>
  <si>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</si>
  <si>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</si>
  <si>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</si>
  <si>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</si>
  <si>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</si>
  <si>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</si>
  <si>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</si>
  <si>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</si>
  <si>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</si>
  <si>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</si>
  <si>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</si>
  <si>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</si>
  <si>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</si>
  <si>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</si>
  <si>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</si>
  <si>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</si>
  <si>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</si>
  <si>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</si>
  <si>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</si>
  <si>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</si>
  <si>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</si>
  <si>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</si>
  <si>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</si>
  <si>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</si>
  <si>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</si>
  <si>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</si>
  <si>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</si>
  <si>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</si>
  <si>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</si>
  <si>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</si>
  <si>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</si>
  <si>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</si>
  <si>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</si>
  <si>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</si>
  <si>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</si>
  <si>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</si>
  <si>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</si>
  <si>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</si>
  <si>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</si>
  <si>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</si>
  <si>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</si>
  <si>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</si>
  <si>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</si>
  <si>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</si>
  <si>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</si>
  <si>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</si>
  <si>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</si>
  <si>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</si>
  <si>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</si>
  <si>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</si>
  <si>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</si>
  <si>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</si>
  <si>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</si>
  <si>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</si>
  <si>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</si>
  <si>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</si>
  <si>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</si>
  <si>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</si>
  <si>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</si>
  <si>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</si>
  <si>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</si>
  <si>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</si>
  <si>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</si>
  <si>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</si>
  <si>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</si>
  <si>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</si>
  <si>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</si>
  <si>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</si>
  <si>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</si>
  <si>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</si>
  <si>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</si>
  <si>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</si>
  <si>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</si>
  <si>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</si>
  <si>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</si>
  <si>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</si>
  <si>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</si>
  <si>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</si>
  <si>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</si>
  <si>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</si>
  <si>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</si>
  <si>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</si>
  <si>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</si>
  <si>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</si>
  <si>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</si>
  <si>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</si>
  <si>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</si>
  <si>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</si>
  <si>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</si>
  <si>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</si>
  <si>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</si>
  <si>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</si>
  <si>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</si>
  <si>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</si>
  <si>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</si>
  <si>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</si>
  <si>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</si>
  <si>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</si>
  <si>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</si>
  <si>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</si>
  <si>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</si>
  <si>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</si>
  <si>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</si>
  <si>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</si>
  <si>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</si>
  <si>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</si>
  <si>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</si>
  <si>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</si>
  <si>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</si>
  <si>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</si>
  <si>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</si>
  <si>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</si>
  <si>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</si>
  <si>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</si>
  <si>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</si>
  <si>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</si>
  <si>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</si>
  <si>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</si>
  <si>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</si>
  <si>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</si>
  <si>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</si>
  <si>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</si>
  <si>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</si>
  <si>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</si>
  <si>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</si>
  <si>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</si>
  <si>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</si>
  <si>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</si>
  <si>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</si>
  <si>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</si>
  <si>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</si>
  <si>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</si>
  <si>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</si>
  <si>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</si>
  <si>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</si>
  <si>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</si>
  <si>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</si>
  <si>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</si>
  <si>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</si>
  <si>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</si>
  <si>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</si>
  <si>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</si>
  <si>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</si>
  <si>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</si>
  <si>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</si>
  <si>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</si>
  <si>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</si>
  <si>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</si>
  <si>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</si>
  <si>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</si>
  <si>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</si>
  <si>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</si>
  <si>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</si>
  <si>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</si>
  <si>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</si>
  <si>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</si>
  <si>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</si>
  <si>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</si>
  <si>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</si>
  <si>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</si>
  <si>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</si>
  <si>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</si>
  <si>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</si>
  <si>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</si>
  <si>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</si>
  <si>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</si>
  <si>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</si>
  <si>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</si>
  <si>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</si>
  <si>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</si>
  <si>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</si>
  <si>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</si>
  <si>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</si>
  <si>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</si>
  <si>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</si>
  <si>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</si>
  <si>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</si>
  <si>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</si>
  <si>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</si>
  <si>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</si>
  <si>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</si>
  <si>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</si>
  <si>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</si>
  <si>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</si>
  <si>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</si>
  <si>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</si>
  <si>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</si>
  <si>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</si>
  <si>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</si>
  <si>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</si>
  <si>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</si>
  <si>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</si>
  <si>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</si>
  <si>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</si>
  <si>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</si>
  <si>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</si>
  <si>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</si>
  <si>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</si>
  <si>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</si>
  <si>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</si>
  <si>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</si>
  <si>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</si>
  <si>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</si>
  <si>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</si>
  <si>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</si>
  <si>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</si>
  <si>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</si>
  <si>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</si>
  <si>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</si>
  <si>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</si>
  <si>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</si>
  <si>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</si>
  <si>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</si>
  <si>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</si>
  <si>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</si>
  <si>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</si>
  <si>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</si>
  <si>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</si>
  <si>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</si>
  <si>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</si>
  <si>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</si>
  <si>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</si>
  <si>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</si>
  <si>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</si>
  <si>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</si>
  <si>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</si>
  <si>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</si>
  <si>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</si>
  <si>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</si>
  <si>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</si>
  <si>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</si>
  <si>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</si>
  <si>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</si>
  <si>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</si>
  <si>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</si>
  <si>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</si>
  <si>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</si>
  <si>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</si>
  <si>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</si>
  <si>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</si>
  <si>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</si>
  <si>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</si>
  <si>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</si>
  <si>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</si>
  <si>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</si>
  <si>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</si>
  <si>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</si>
  <si>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</si>
  <si>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</si>
  <si>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</si>
  <si>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</si>
  <si>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</si>
  <si>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</si>
  <si>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</si>
  <si>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</si>
  <si>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</si>
  <si>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</si>
  <si>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</si>
  <si>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</si>
  <si>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</si>
  <si>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</si>
  <si>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</si>
  <si>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</si>
  <si>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</si>
  <si>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</si>
  <si>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</si>
  <si>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</si>
  <si>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</si>
  <si>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</si>
  <si>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</si>
  <si>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</si>
  <si>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</si>
  <si>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</si>
  <si>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</si>
  <si>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</si>
  <si>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</si>
  <si>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</si>
  <si>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</si>
  <si>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</si>
  <si>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</si>
  <si>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</si>
  <si>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</si>
  <si>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</si>
  <si>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</si>
  <si>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</si>
  <si>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</si>
  <si>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</si>
  <si>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</si>
  <si>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</si>
  <si>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</si>
  <si>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</si>
  <si>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</si>
  <si>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</si>
  <si>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</si>
  <si>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</si>
  <si>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</si>
  <si>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</si>
  <si>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</si>
  <si>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</si>
  <si>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</si>
  <si>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</si>
  <si>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</si>
  <si>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</si>
  <si>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</si>
  <si>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</si>
  <si>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</si>
  <si>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</si>
  <si>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</si>
  <si>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</si>
  <si>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</si>
  <si>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</si>
  <si>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</si>
  <si>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</si>
  <si>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</si>
  <si>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</si>
  <si>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</si>
  <si>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</si>
  <si>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</si>
  <si>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</si>
  <si>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</si>
  <si>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</si>
  <si>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</si>
  <si>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</si>
  <si>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</si>
  <si>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</si>
  <si>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</si>
  <si>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</si>
  <si>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</si>
  <si>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</si>
  <si>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</si>
  <si>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</si>
  <si>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</si>
  <si>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</si>
  <si>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</si>
  <si>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</si>
  <si>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</si>
  <si>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</si>
  <si>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</si>
  <si>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</si>
  <si>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</si>
  <si>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</si>
  <si>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</si>
  <si>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</si>
  <si>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</si>
  <si>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</si>
  <si>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</si>
  <si>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</si>
  <si>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</si>
  <si>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</si>
  <si>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</si>
  <si>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</si>
  <si>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</si>
  <si>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</si>
  <si>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</si>
  <si>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</si>
  <si>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</si>
  <si>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</si>
  <si>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</si>
  <si>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</si>
  <si>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</si>
  <si>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</si>
  <si>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</si>
  <si>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</si>
  <si>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</si>
  <si>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</si>
  <si>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</si>
  <si>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</si>
  <si>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</si>
  <si>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</si>
  <si>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</si>
  <si>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</si>
  <si>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</si>
  <si>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</si>
  <si>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</si>
  <si>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</si>
  <si>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</si>
  <si>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</si>
  <si>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</si>
  <si>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</si>
  <si>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</si>
  <si>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</si>
  <si>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</si>
  <si>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</si>
  <si>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</si>
  <si>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</si>
  <si>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</si>
  <si>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</si>
  <si>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</si>
  <si>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</si>
  <si>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</si>
  <si>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</si>
  <si>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</si>
  <si>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</si>
  <si>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</si>
  <si>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</si>
  <si>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</si>
  <si>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</si>
  <si>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</si>
  <si>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</si>
  <si>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</si>
  <si>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</si>
  <si>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</si>
  <si>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</si>
  <si>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</si>
  <si>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</si>
  <si>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</si>
  <si>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</si>
  <si>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</si>
  <si>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</si>
  <si>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</si>
  <si>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</si>
  <si>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</si>
  <si>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</si>
  <si>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</si>
  <si>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</si>
  <si>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</si>
  <si>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</si>
  <si>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</si>
  <si>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</si>
  <si>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</si>
  <si>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</si>
  <si>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</si>
  <si>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</si>
  <si>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</si>
  <si>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</si>
  <si>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</si>
  <si>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</si>
  <si>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</si>
  <si>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</si>
  <si>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</si>
  <si>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</si>
  <si>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</si>
  <si>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</si>
  <si>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</si>
  <si>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</si>
  <si>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</si>
  <si>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</si>
  <si>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</si>
  <si>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</si>
  <si>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</si>
  <si>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</si>
  <si>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</si>
  <si>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</si>
  <si>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</si>
  <si>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</si>
  <si>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</si>
  <si>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</si>
  <si>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</si>
  <si>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</si>
  <si>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</si>
  <si>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</si>
  <si>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</si>
  <si>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</si>
  <si>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</si>
  <si>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</si>
  <si>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</si>
  <si>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</si>
  <si>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</si>
  <si>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</si>
  <si>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</si>
  <si>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</si>
  <si>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</si>
  <si>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</si>
  <si>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</si>
  <si>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</si>
  <si>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</si>
  <si>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</si>
  <si>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</si>
  <si>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</si>
  <si>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</si>
  <si>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</si>
  <si>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</si>
  <si>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</si>
  <si>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</si>
  <si>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</si>
  <si>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</si>
  <si>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</si>
  <si>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</si>
  <si>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</si>
  <si>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</si>
  <si>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</si>
  <si>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</si>
  <si>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</si>
  <si>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</si>
  <si>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</si>
  <si>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</si>
  <si>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</si>
  <si>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</si>
  <si>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</si>
  <si>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</si>
  <si>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</si>
  <si>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</si>
  <si>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</si>
  <si>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</si>
  <si>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</si>
  <si>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</si>
  <si>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</si>
  <si>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</si>
  <si>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</si>
  <si>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</si>
  <si>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</si>
  <si>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</si>
  <si>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</si>
  <si>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</si>
  <si>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</si>
  <si>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</si>
  <si>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</si>
  <si>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</si>
  <si>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</si>
  <si>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</si>
  <si>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</si>
  <si>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</si>
  <si>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</si>
  <si>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</si>
  <si>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</si>
  <si>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</si>
  <si>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</si>
  <si>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</si>
  <si>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</si>
  <si>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</si>
  <si>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</si>
  <si>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</si>
  <si>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</si>
  <si>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</si>
  <si>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</si>
  <si>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</si>
  <si>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</si>
  <si>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</si>
  <si>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</si>
  <si>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</si>
  <si>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</si>
  <si>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</si>
  <si>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</si>
  <si>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</si>
  <si>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</si>
  <si>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</si>
  <si>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</si>
  <si>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</si>
  <si>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</si>
  <si>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</si>
  <si>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</si>
  <si>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</si>
  <si>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</si>
  <si>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</si>
  <si>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</si>
  <si>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</si>
  <si>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</si>
  <si>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</si>
  <si>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</si>
  <si>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</si>
  <si>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</si>
  <si>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</si>
  <si>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</si>
  <si>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</si>
  <si>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</si>
  <si>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</si>
  <si>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</si>
  <si>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</si>
  <si>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</si>
  <si>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</si>
  <si>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</si>
  <si>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</si>
  <si>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</si>
  <si>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</si>
  <si>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</si>
  <si>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</si>
  <si>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</si>
  <si>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</si>
  <si>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</si>
  <si>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</si>
  <si>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</si>
  <si>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</si>
  <si>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</si>
  <si>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</si>
  <si>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</si>
  <si>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</si>
  <si>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</si>
  <si>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</si>
  <si>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</si>
  <si>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</si>
  <si>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</si>
  <si>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</si>
  <si>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</si>
  <si>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</si>
  <si>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</si>
  <si>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</si>
  <si>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</si>
  <si>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</si>
  <si>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</si>
  <si>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</si>
  <si>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</si>
  <si>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</si>
  <si>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</si>
  <si>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</si>
  <si>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</si>
  <si>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</si>
  <si>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</si>
  <si>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</si>
  <si>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</si>
  <si>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</si>
  <si>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</si>
  <si>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</si>
  <si>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</si>
  <si>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</si>
  <si>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</si>
  <si>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</si>
  <si>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</si>
  <si>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</si>
  <si>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</si>
  <si>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</si>
  <si>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</si>
  <si>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</si>
  <si>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</si>
  <si>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</si>
  <si>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</si>
  <si>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</si>
  <si>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</si>
  <si>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</si>
  <si>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</si>
  <si>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</si>
  <si>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</si>
  <si>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</si>
  <si>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</si>
  <si>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</si>
  <si>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</si>
  <si>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</si>
  <si>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</si>
  <si>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</si>
  <si>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</si>
  <si>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</si>
  <si>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</si>
  <si>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</si>
  <si>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</si>
  <si>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</si>
  <si>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</si>
  <si>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</si>
  <si>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</si>
  <si>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</si>
  <si>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</si>
  <si>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</si>
  <si>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</si>
  <si>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</si>
  <si>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</si>
  <si>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</si>
  <si>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</si>
  <si>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</si>
  <si>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</si>
  <si>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</si>
  <si>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</si>
  <si>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</si>
  <si>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</si>
  <si>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</si>
  <si>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</si>
  <si>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</si>
  <si>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</si>
  <si>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</si>
  <si>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</si>
  <si>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</si>
  <si>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</si>
  <si>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</si>
  <si>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</si>
  <si>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</si>
  <si>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</si>
  <si>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</si>
  <si>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</si>
  <si>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</si>
  <si>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</si>
  <si>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</si>
  <si>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</si>
  <si>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</si>
  <si>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</si>
  <si>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</si>
  <si>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</si>
  <si>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</si>
  <si>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</si>
  <si>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</si>
  <si>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</si>
  <si>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</si>
  <si>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</si>
  <si>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</si>
  <si>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</si>
  <si>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</si>
  <si>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</si>
  <si>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</si>
  <si>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</si>
  <si>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</si>
  <si>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</si>
  <si>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</si>
  <si>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</si>
  <si>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</si>
  <si>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</si>
  <si>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</si>
  <si>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</si>
  <si>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</si>
  <si>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</si>
  <si>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</si>
  <si>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</si>
  <si>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</si>
  <si>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</si>
  <si>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</si>
  <si>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</si>
  <si>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</si>
  <si>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</si>
  <si>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</si>
  <si>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</si>
  <si>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</si>
  <si>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</si>
  <si>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</si>
  <si>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</si>
  <si>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</si>
  <si>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</si>
  <si>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</si>
  <si>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</si>
  <si>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</si>
  <si>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</si>
  <si>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</si>
  <si>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</si>
  <si>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</si>
  <si>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</si>
  <si>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</si>
  <si>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</si>
  <si>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</si>
  <si>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</si>
  <si>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</si>
  <si>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</si>
  <si>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</si>
  <si>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</si>
  <si>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</si>
  <si>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</si>
  <si>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</si>
  <si>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</si>
  <si>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</si>
  <si>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</si>
  <si>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</si>
  <si>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</si>
  <si>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</si>
  <si>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</si>
  <si>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</si>
  <si>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</si>
  <si>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</si>
  <si>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</si>
  <si>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</si>
  <si>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</si>
  <si>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</si>
  <si>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</si>
  <si>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</si>
  <si>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</si>
  <si>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</si>
  <si>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</si>
  <si>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</si>
  <si>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</si>
  <si>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</si>
  <si>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</si>
  <si>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</si>
  <si>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</si>
  <si>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</si>
  <si>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</si>
  <si>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</si>
  <si>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</si>
  <si>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</si>
  <si>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</si>
  <si>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</si>
  <si>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</si>
  <si>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</si>
  <si>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</si>
  <si>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</si>
  <si>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</si>
  <si>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</si>
  <si>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</si>
  <si>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</si>
  <si>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</si>
  <si>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</si>
  <si>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</si>
  <si>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</si>
  <si>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</si>
  <si>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</si>
  <si>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</si>
  <si>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</si>
  <si>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</si>
  <si>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</si>
  <si>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</si>
  <si>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</si>
  <si>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</si>
  <si>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</si>
  <si>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</si>
  <si>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</si>
  <si>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</si>
  <si>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</si>
  <si>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</si>
  <si>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</si>
  <si>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</si>
  <si>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</si>
  <si>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</si>
  <si>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</si>
  <si>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</si>
  <si>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</si>
  <si>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</si>
  <si>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</si>
  <si>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</si>
  <si>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</si>
  <si>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</si>
  <si>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</si>
  <si>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</si>
  <si>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</si>
  <si>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</si>
  <si>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</si>
  <si>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</si>
  <si>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</si>
  <si>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</si>
  <si>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</si>
  <si>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</si>
  <si>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</si>
  <si>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</si>
  <si>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</si>
  <si>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</si>
  <si>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</si>
  <si>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</si>
  <si>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</si>
  <si>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</si>
  <si>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</si>
  <si>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</si>
  <si>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</si>
  <si>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</si>
  <si>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</si>
  <si>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</si>
  <si>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</si>
  <si>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</si>
  <si>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</si>
  <si>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</si>
  <si>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</si>
  <si>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</si>
  <si>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</si>
  <si>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</si>
  <si>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</si>
  <si>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</si>
  <si>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</si>
  <si>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</si>
  <si>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</si>
  <si>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</si>
  <si>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</si>
  <si>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</si>
  <si>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</si>
  <si>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</si>
  <si>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</si>
  <si>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</si>
  <si>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</si>
  <si>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</si>
  <si>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</si>
  <si>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</si>
  <si>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</si>
  <si>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</si>
  <si>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</si>
  <si>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</si>
  <si>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</si>
  <si>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</si>
  <si>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</si>
  <si>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</si>
  <si>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</si>
  <si>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</si>
  <si>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</si>
  <si>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</si>
  <si>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</si>
  <si>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</si>
  <si>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</si>
  <si>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</si>
  <si>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</si>
  <si>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</si>
  <si>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</si>
  <si>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</si>
  <si>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</si>
  <si>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</si>
  <si>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</si>
  <si>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</si>
  <si>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</si>
  <si>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</si>
  <si>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</si>
  <si>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</si>
  <si>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</si>
  <si>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</si>
  <si>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</si>
  <si>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</si>
  <si>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</si>
  <si>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</si>
  <si>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</si>
  <si>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</si>
  <si>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</si>
  <si>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</si>
  <si>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</si>
  <si>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</si>
  <si>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</si>
  <si>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</si>
  <si>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</si>
  <si>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</si>
  <si>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</si>
  <si>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</si>
  <si>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</si>
  <si>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</si>
  <si>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</si>
  <si>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</si>
  <si>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</si>
  <si>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</si>
  <si>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</si>
  <si>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</si>
  <si>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</si>
  <si>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</si>
  <si>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</si>
  <si>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</si>
  <si>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</si>
  <si>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</si>
  <si>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</si>
  <si>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</si>
  <si>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</si>
  <si>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</si>
  <si>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</si>
  <si>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</si>
  <si>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</si>
  <si>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</si>
  <si>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</si>
  <si>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</si>
  <si>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</si>
  <si>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</si>
  <si>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</si>
  <si>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</si>
  <si>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</si>
  <si>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</si>
  <si>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</si>
  <si>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</si>
  <si>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</si>
  <si>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</si>
  <si>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</si>
  <si>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</si>
  <si>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</si>
  <si>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</si>
  <si>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</si>
  <si>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</si>
  <si>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</si>
  <si>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</si>
  <si>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</si>
  <si>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</si>
  <si>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</si>
  <si>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</si>
  <si>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</si>
  <si>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</si>
  <si>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</si>
  <si>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</si>
  <si>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</si>
  <si>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</si>
  <si>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</si>
  <si>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</si>
  <si>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</si>
  <si>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</si>
  <si>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</si>
  <si>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</si>
  <si>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</si>
  <si>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</si>
  <si>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</si>
  <si>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</si>
  <si>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</si>
  <si>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</si>
  <si>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</si>
  <si>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</si>
  <si>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</si>
  <si>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</si>
  <si>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</si>
  <si>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</si>
  <si>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</si>
  <si>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</si>
  <si>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</si>
  <si>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</si>
  <si>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</si>
  <si>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</si>
  <si>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</si>
  <si>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</si>
  <si>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</si>
  <si>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</si>
  <si>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</si>
  <si>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</si>
  <si>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</si>
  <si>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</si>
  <si>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</si>
  <si>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</si>
  <si>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</si>
  <si>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</si>
  <si>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</si>
  <si>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</si>
  <si>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</si>
  <si>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</si>
  <si>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</si>
  <si>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</si>
  <si>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</si>
  <si>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</si>
  <si>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</si>
  <si>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</si>
  <si>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</si>
  <si>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</si>
  <si>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</si>
  <si>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</si>
  <si>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</si>
  <si>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</si>
  <si>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</si>
  <si>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</si>
  <si>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</si>
  <si>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</si>
  <si>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</si>
  <si>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</si>
  <si>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</si>
  <si>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</si>
  <si>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</si>
  <si>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</si>
  <si>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</si>
  <si>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</si>
  <si>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</si>
  <si>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</si>
  <si>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</si>
  <si>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</si>
  <si>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</si>
  <si>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</si>
  <si>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</si>
  <si>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</si>
  <si>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</si>
  <si>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</si>
  <si>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</si>
  <si>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</si>
  <si>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</si>
  <si>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</si>
  <si>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</si>
  <si>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</si>
  <si>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</si>
  <si>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</si>
  <si>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</si>
  <si>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</si>
  <si>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</si>
  <si>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</si>
  <si>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</si>
  <si>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</si>
  <si>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</si>
  <si>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</si>
  <si>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</si>
  <si>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</si>
  <si>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</si>
  <si>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</si>
  <si>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</si>
  <si>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</si>
  <si>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</si>
  <si>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</si>
  <si>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</si>
  <si>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</si>
  <si>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</si>
  <si>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</si>
  <si>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</si>
  <si>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</si>
  <si>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</si>
  <si>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</si>
  <si>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</si>
  <si>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</si>
  <si>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</si>
  <si>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</si>
  <si>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</si>
  <si>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</si>
  <si>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</si>
  <si>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</si>
  <si>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</si>
  <si>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</si>
  <si>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</si>
  <si>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</si>
  <si>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</si>
  <si>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</si>
  <si>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</si>
  <si>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</si>
  <si>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</si>
  <si>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</si>
  <si>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</si>
  <si>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</si>
  <si>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</si>
  <si>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</si>
  <si>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</si>
  <si>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</si>
  <si>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</si>
  <si>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</si>
  <si>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</si>
  <si>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</si>
  <si>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</si>
  <si>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</si>
  <si>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</si>
  <si>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</si>
  <si>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</si>
  <si>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</si>
  <si>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</si>
  <si>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</si>
  <si>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</si>
  <si>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</si>
  <si>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</si>
  <si>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</si>
  <si>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</si>
  <si>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</si>
  <si>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</si>
  <si>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</si>
  <si>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</si>
  <si>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</si>
  <si>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</si>
  <si>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</si>
  <si>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</si>
  <si>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</si>
  <si>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</si>
  <si>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</si>
  <si>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</si>
  <si>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</si>
  <si>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</si>
  <si>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</si>
  <si>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</si>
  <si>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</si>
  <si>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</si>
  <si>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</si>
  <si>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</si>
  <si>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</si>
  <si>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</si>
  <si>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</si>
  <si>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</si>
  <si>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</si>
  <si>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</si>
  <si>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</si>
  <si>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</si>
  <si>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</si>
  <si>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</si>
  <si>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</si>
  <si>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</si>
  <si>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</si>
  <si>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</si>
  <si>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</si>
  <si>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</si>
  <si>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</si>
  <si>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</si>
  <si>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</si>
  <si>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</si>
  <si>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</si>
  <si>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</si>
  <si>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</si>
  <si>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</si>
  <si>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</si>
  <si>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</si>
  <si>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</si>
  <si>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</si>
  <si>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</si>
  <si>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</si>
  <si>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</si>
  <si>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</si>
  <si>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</si>
  <si>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</si>
  <si>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</si>
  <si>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</si>
  <si>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</si>
  <si>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</si>
  <si>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</si>
  <si>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</si>
  <si>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</si>
  <si>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</si>
  <si>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</si>
  <si>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</si>
  <si>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</si>
  <si>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</si>
  <si>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</si>
  <si>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</si>
  <si>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</si>
  <si>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</si>
  <si>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</si>
  <si>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</si>
  <si>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</si>
  <si>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</si>
  <si>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</si>
  <si>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</si>
  <si>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</si>
  <si>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</si>
  <si>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</si>
  <si>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</si>
  <si>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</si>
  <si>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</si>
  <si>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</si>
  <si>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</si>
  <si>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</si>
  <si>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</si>
  <si>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</si>
  <si>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</si>
  <si>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</si>
  <si>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</si>
  <si>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</si>
  <si>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</si>
  <si>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</si>
  <si>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</si>
  <si>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</si>
  <si>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</si>
  <si>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</si>
  <si>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</si>
  <si>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</si>
  <si>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</si>
  <si>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</si>
  <si>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</si>
  <si>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</si>
  <si>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</si>
  <si>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</si>
  <si>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</si>
  <si>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</si>
  <si>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</si>
  <si>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</si>
  <si>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</si>
  <si>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</si>
  <si>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</si>
  <si>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</si>
  <si>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</si>
  <si>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</si>
  <si>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</si>
  <si>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</si>
  <si>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</si>
  <si>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</si>
  <si>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</si>
  <si>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</si>
  <si>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</si>
  <si>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</si>
  <si>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</si>
  <si>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</si>
  <si>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</si>
  <si>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</si>
  <si>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</si>
  <si>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</si>
  <si>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</si>
  <si>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</si>
  <si>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</si>
  <si>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</si>
  <si>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</si>
  <si>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</si>
  <si>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</si>
  <si>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</si>
  <si>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</si>
  <si>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</si>
  <si>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</si>
  <si>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</si>
  <si>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</si>
  <si>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</si>
  <si>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</si>
  <si>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</si>
  <si>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</si>
  <si>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</si>
  <si>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</si>
  <si>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</si>
  <si>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</si>
  <si>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</si>
  <si>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</si>
  <si>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</si>
  <si>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</si>
  <si>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</si>
  <si>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</si>
  <si>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</si>
  <si>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</si>
  <si>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</si>
  <si>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</si>
  <si>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</si>
  <si>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</si>
  <si>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</si>
  <si>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</si>
  <si>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</si>
  <si>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</si>
  <si>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</si>
  <si>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</si>
  <si>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</si>
  <si>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</si>
  <si>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</si>
  <si>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</si>
  <si>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</si>
  <si>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</si>
  <si>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</si>
  <si>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</si>
  <si>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</si>
  <si>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</si>
  <si>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</si>
  <si>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</si>
  <si>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</si>
  <si>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</si>
  <si>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</si>
  <si>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</si>
  <si>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</si>
  <si>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</si>
  <si>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</si>
  <si>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</si>
  <si>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</si>
  <si>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</si>
  <si>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</si>
  <si>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</si>
  <si>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</si>
  <si>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</si>
  <si>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</si>
  <si>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</si>
  <si>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</si>
  <si>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</si>
  <si>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</si>
  <si>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</si>
  <si>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</si>
  <si>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</si>
  <si>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</si>
  <si>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</si>
  <si>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</si>
  <si>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</si>
  <si>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</si>
  <si>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</si>
  <si>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</si>
  <si>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</si>
  <si>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</si>
  <si>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</si>
  <si>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</si>
  <si>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</si>
  <si>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</si>
  <si>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</si>
  <si>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</si>
  <si>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</si>
  <si>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</si>
  <si>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</si>
  <si>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</si>
  <si>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</si>
  <si>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</si>
  <si>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</si>
  <si>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</si>
  <si>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</si>
  <si>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</si>
  <si>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</si>
  <si>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</si>
  <si>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</si>
  <si>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</si>
  <si>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</si>
  <si>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</si>
  <si>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</si>
  <si>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</si>
  <si>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</si>
  <si>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</si>
  <si>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</si>
  <si>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</si>
  <si>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</si>
  <si>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</si>
  <si>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</si>
  <si>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</si>
  <si>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</si>
  <si>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</si>
  <si>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</si>
  <si>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</si>
  <si>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</si>
  <si>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</si>
  <si>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</si>
  <si>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</si>
  <si>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</si>
  <si>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</si>
  <si>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</si>
  <si>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</si>
  <si>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</si>
  <si>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</si>
  <si>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</si>
  <si>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</si>
  <si>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</si>
  <si>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</si>
  <si>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</si>
  <si>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</si>
  <si>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</si>
  <si>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</si>
  <si>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</si>
  <si>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</si>
  <si>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</si>
  <si>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</si>
  <si>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</si>
  <si>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</si>
  <si>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</si>
  <si>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</si>
  <si>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</si>
  <si>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</si>
  <si>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</si>
  <si>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</si>
  <si>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</si>
  <si>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</si>
  <si>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</si>
  <si>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</si>
  <si>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</si>
  <si>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</si>
  <si>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</si>
  <si>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</si>
  <si>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</si>
  <si>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</si>
  <si>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</si>
  <si>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</si>
  <si>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</si>
  <si>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</si>
  <si>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</si>
  <si>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</si>
  <si>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</si>
  <si>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</si>
  <si>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</si>
  <si>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</si>
  <si>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</si>
  <si>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</si>
  <si>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</si>
  <si>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</si>
  <si>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</si>
  <si>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</si>
  <si>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</si>
  <si>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</si>
  <si>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</si>
  <si>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</si>
  <si>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</si>
  <si>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</si>
  <si>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</si>
  <si>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</si>
  <si>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</si>
  <si>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</si>
  <si>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</si>
  <si>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</si>
  <si>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</si>
  <si>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</si>
  <si>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</si>
  <si>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</si>
  <si>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</si>
  <si>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</si>
  <si>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</si>
  <si>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</si>
  <si>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</si>
  <si>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</si>
  <si>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</si>
  <si>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</si>
  <si>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</si>
  <si>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</si>
  <si>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</si>
  <si>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</si>
  <si>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</si>
  <si>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</si>
  <si>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</si>
  <si>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</si>
  <si>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</si>
  <si>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</si>
  <si>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</si>
  <si>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</si>
  <si>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</si>
  <si>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</si>
  <si>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</si>
  <si>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</si>
  <si>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</si>
  <si>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</si>
  <si>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</si>
  <si>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</si>
  <si>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</si>
  <si>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</si>
  <si>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</si>
  <si>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</si>
  <si>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</si>
  <si>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</si>
  <si>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</si>
  <si>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</si>
  <si>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</si>
  <si>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</si>
  <si>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</si>
  <si>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</si>
  <si>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</si>
  <si>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</si>
  <si>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</si>
  <si>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</si>
  <si>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</si>
  <si>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</si>
  <si>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</si>
  <si>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</si>
  <si>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</si>
  <si>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</si>
  <si>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</si>
  <si>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</si>
  <si>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</si>
  <si>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</si>
  <si>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</si>
  <si>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</si>
  <si>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</si>
  <si>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</si>
  <si>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</si>
  <si>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</si>
  <si>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</si>
  <si>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</si>
  <si>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</si>
  <si>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</si>
  <si>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</si>
  <si>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</si>
  <si>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</si>
  <si>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</si>
  <si>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</si>
  <si>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</si>
  <si>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</si>
  <si>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</si>
  <si>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</si>
  <si>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</si>
  <si>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</si>
  <si>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</si>
  <si>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</si>
  <si>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</si>
  <si>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</si>
  <si>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</si>
  <si>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</si>
  <si>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</si>
  <si>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</si>
  <si>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</si>
  <si>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</si>
  <si>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</si>
  <si>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</si>
  <si>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</si>
  <si>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</si>
  <si>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</si>
  <si>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</si>
  <si>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</si>
  <si>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</si>
  <si>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</si>
  <si>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</si>
  <si>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</si>
  <si>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</si>
  <si>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</si>
  <si>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</si>
  <si>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</si>
  <si>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</si>
  <si>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</si>
  <si>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</si>
  <si>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</si>
  <si>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</si>
  <si>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</si>
  <si>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</si>
  <si>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</si>
  <si>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</si>
  <si>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</si>
  <si>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</si>
  <si>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</si>
  <si>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</si>
  <si>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</si>
  <si>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</si>
  <si>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</si>
  <si>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</si>
  <si>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</si>
  <si>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</si>
  <si>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</si>
  <si>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</si>
  <si>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</si>
  <si>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</si>
  <si>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</si>
  <si>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</si>
  <si>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</si>
  <si>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</si>
  <si>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</si>
  <si>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</si>
  <si>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</si>
  <si>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</si>
  <si>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</si>
  <si>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</si>
  <si>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</si>
  <si>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</si>
  <si>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</si>
  <si>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</si>
  <si>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</si>
  <si>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</si>
  <si>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</si>
  <si>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</si>
  <si>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</si>
  <si>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</si>
  <si>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</si>
  <si>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</si>
  <si>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</si>
  <si>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</si>
  <si>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</si>
  <si>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</si>
  <si>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</si>
  <si>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</si>
  <si>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</si>
  <si>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</si>
  <si>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</si>
  <si>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</si>
  <si>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</si>
  <si>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</si>
  <si>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</si>
  <si>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</si>
  <si>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</si>
  <si>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</si>
  <si>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</si>
  <si>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</si>
  <si>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</si>
  <si>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</si>
  <si>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</si>
  <si>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</si>
  <si>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</si>
  <si>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</si>
  <si>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</si>
  <si>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</si>
  <si>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</si>
  <si>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</si>
  <si>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</si>
  <si>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</si>
  <si>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</si>
  <si>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</si>
  <si>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</si>
  <si>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</si>
  <si>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</si>
  <si>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</si>
  <si>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</si>
  <si>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</si>
  <si>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</si>
  <si>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</si>
  <si>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</si>
  <si>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</si>
  <si>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</si>
  <si>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</si>
  <si>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</si>
  <si>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</si>
  <si>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</si>
  <si>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</si>
  <si>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</si>
  <si>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</si>
  <si>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</si>
  <si>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</si>
  <si>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</si>
  <si>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</si>
  <si>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</si>
  <si>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</si>
  <si>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</si>
  <si>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</si>
  <si>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</si>
  <si>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</si>
  <si>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</si>
  <si>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</si>
  <si>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</si>
  <si>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</si>
  <si>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</si>
  <si>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</si>
  <si>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</si>
  <si>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</si>
  <si>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</si>
  <si>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</si>
  <si>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</si>
  <si>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</si>
  <si>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</si>
  <si>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</si>
  <si>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</si>
  <si>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</si>
  <si>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</si>
  <si>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</si>
  <si>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</si>
  <si>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</si>
  <si>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</si>
  <si>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</si>
  <si>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</si>
  <si>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</si>
  <si>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</si>
  <si>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</si>
  <si>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</si>
  <si>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</si>
  <si>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</si>
  <si>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</si>
  <si>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</si>
  <si>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</si>
  <si>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</si>
  <si>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</si>
  <si>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</si>
  <si>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</si>
  <si>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</si>
  <si>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</si>
  <si>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</si>
  <si>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</si>
  <si>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</si>
  <si>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</si>
  <si>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</si>
  <si>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</si>
  <si>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</si>
  <si>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</si>
  <si>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</si>
  <si>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</si>
  <si>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</si>
  <si>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</si>
  <si>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</si>
  <si>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</si>
  <si>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</si>
  <si>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</si>
  <si>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</si>
  <si>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</si>
  <si>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</si>
  <si>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</si>
  <si>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</si>
  <si>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</si>
  <si>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</si>
  <si>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</si>
  <si>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</si>
  <si>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</si>
  <si>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</si>
  <si>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</si>
  <si>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</si>
  <si>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</si>
  <si>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</si>
  <si>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</si>
  <si>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</si>
  <si>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</si>
  <si>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</si>
  <si>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</si>
  <si>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</si>
  <si>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</si>
  <si>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</si>
  <si>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</si>
  <si>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</si>
  <si>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</si>
  <si>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</si>
  <si>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</si>
  <si>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</si>
  <si>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</si>
  <si>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</si>
  <si>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</si>
  <si>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</si>
  <si>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</si>
  <si>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</si>
  <si>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</si>
  <si>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</si>
  <si>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</si>
  <si>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</si>
  <si>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</si>
  <si>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</si>
  <si>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</si>
  <si>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</si>
  <si>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</si>
  <si>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</si>
  <si>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</si>
  <si>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</si>
  <si>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</si>
  <si>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</si>
  <si>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</si>
  <si>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</si>
  <si>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</si>
  <si>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</si>
  <si>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</si>
  <si>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</si>
  <si>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</si>
  <si>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</si>
  <si>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</si>
  <si>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</si>
  <si>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</si>
  <si>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</si>
  <si>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</si>
  <si>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</si>
  <si>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</si>
  <si>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</si>
  <si>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</si>
  <si>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</si>
  <si>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</si>
  <si>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</si>
  <si>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</si>
  <si>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</si>
  <si>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</si>
  <si>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</si>
  <si>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</si>
  <si>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</si>
  <si>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</si>
  <si>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</si>
  <si>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</si>
  <si>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</si>
  <si>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</si>
  <si>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</si>
  <si>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</si>
  <si>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</si>
  <si>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</si>
  <si>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</si>
  <si>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</si>
  <si>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</si>
  <si>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</si>
  <si>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</si>
  <si>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</si>
  <si>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</si>
  <si>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</si>
  <si>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</si>
  <si>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</si>
  <si>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</si>
  <si>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</si>
  <si>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</si>
  <si>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</si>
  <si>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</si>
  <si>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</si>
  <si>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</si>
  <si>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</si>
  <si>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</si>
  <si>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</si>
  <si>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</si>
  <si>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</si>
  <si>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</si>
  <si>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</si>
  <si>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</si>
  <si>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</si>
  <si>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</si>
  <si>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</si>
  <si>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</si>
  <si>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</si>
  <si>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</si>
  <si>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</si>
  <si>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</si>
  <si>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</si>
  <si>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</si>
  <si>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</si>
  <si>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</si>
  <si>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</si>
  <si>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</si>
  <si>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</si>
  <si>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</si>
  <si>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</si>
  <si>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</si>
  <si>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</si>
  <si>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</si>
  <si>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</si>
  <si>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</si>
  <si>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</si>
  <si>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</si>
  <si>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</si>
  <si>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</si>
  <si>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</si>
  <si>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</si>
  <si>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</si>
  <si>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</si>
  <si>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</si>
  <si>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</si>
  <si>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</si>
  <si>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</si>
  <si>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</si>
  <si>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</si>
  <si>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</si>
  <si>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</si>
  <si>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</si>
  <si>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</si>
  <si>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</si>
  <si>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</si>
  <si>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</si>
  <si>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</si>
  <si>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</si>
  <si>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</si>
  <si>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</si>
  <si>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</si>
  <si>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</si>
  <si>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</si>
  <si>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</si>
  <si>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</si>
  <si>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</si>
  <si>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</si>
  <si>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</si>
  <si>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</si>
  <si>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</si>
  <si>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</si>
  <si>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</si>
  <si>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</si>
  <si>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</si>
  <si>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</si>
  <si>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</si>
  <si>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</si>
  <si>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</si>
  <si>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</si>
  <si>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</si>
  <si>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</si>
  <si>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</si>
  <si>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</si>
  <si>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</si>
  <si>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</si>
  <si>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</si>
  <si>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</si>
  <si>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</si>
  <si>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</si>
  <si>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</si>
  <si>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</si>
  <si>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</si>
  <si>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</si>
  <si>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</si>
  <si>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</si>
  <si>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</si>
  <si>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</si>
  <si>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</si>
  <si>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</si>
  <si>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</si>
  <si>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</si>
  <si>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</si>
  <si>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</si>
  <si>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</si>
  <si>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</si>
  <si>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</si>
  <si>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</si>
  <si>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</si>
  <si>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</si>
  <si>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</si>
  <si>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</si>
  <si>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</si>
  <si>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</si>
  <si>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</si>
  <si>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</si>
  <si>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</si>
  <si>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</si>
  <si>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</si>
  <si>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</si>
  <si>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</si>
  <si>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</si>
  <si>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</si>
  <si>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</si>
  <si>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</si>
  <si>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</si>
  <si>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</si>
  <si>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</si>
  <si>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</si>
  <si>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</si>
  <si>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</si>
  <si>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</si>
  <si>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</si>
  <si>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</si>
  <si>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</si>
  <si>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</si>
  <si>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</si>
  <si>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</si>
  <si>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</si>
  <si>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</si>
  <si>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</si>
  <si>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</si>
  <si>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</si>
  <si>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</si>
  <si>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</si>
  <si>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</si>
  <si>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</si>
  <si>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</si>
  <si>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</si>
  <si>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</si>
  <si>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</si>
  <si>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</si>
  <si>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</si>
  <si>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</si>
  <si>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</si>
  <si>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</si>
  <si>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</si>
  <si>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</si>
  <si>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</si>
  <si>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</si>
  <si>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</si>
  <si>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</si>
  <si>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</si>
  <si>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</si>
  <si>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</si>
  <si>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</si>
  <si>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</si>
  <si>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</si>
  <si>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</si>
  <si>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</si>
  <si>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</si>
  <si>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</si>
  <si>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</si>
  <si>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</si>
  <si>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</si>
  <si>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</si>
  <si>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</si>
  <si>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</si>
  <si>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</si>
  <si>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</si>
  <si>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</si>
  <si>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</si>
  <si>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</si>
  <si>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</si>
  <si>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</si>
  <si>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</si>
  <si>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</si>
  <si>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</si>
  <si>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</si>
  <si>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</si>
  <si>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</si>
  <si>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</si>
  <si>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</si>
  <si>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</si>
  <si>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</si>
  <si>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</si>
  <si>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</si>
  <si>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</si>
  <si>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</si>
  <si>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</si>
  <si>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</si>
  <si>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</si>
  <si>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</si>
  <si>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</si>
  <si>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</si>
  <si>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</si>
  <si>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</si>
  <si>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</si>
  <si>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</si>
  <si>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</si>
  <si>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</si>
  <si>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</si>
  <si>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</si>
  <si>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</si>
  <si>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</si>
  <si>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</si>
  <si>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</si>
  <si>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</si>
  <si>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</si>
  <si>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</si>
  <si>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</si>
  <si>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</si>
  <si>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</si>
  <si>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</si>
  <si>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</si>
  <si>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</si>
  <si>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</si>
  <si>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</si>
  <si>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</si>
  <si>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</si>
  <si>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</si>
  <si>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</si>
  <si>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</si>
  <si>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</si>
  <si>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</si>
  <si>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</si>
  <si>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</si>
  <si>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</si>
  <si>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</si>
  <si>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</si>
  <si>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</si>
  <si>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</si>
  <si>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</si>
  <si>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</si>
  <si>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</si>
  <si>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</si>
  <si>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</si>
  <si>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</si>
  <si>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</si>
  <si>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</si>
  <si>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</si>
  <si>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</si>
  <si>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</si>
  <si>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</si>
  <si>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</si>
  <si>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</si>
  <si>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</si>
  <si>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</si>
  <si>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</si>
  <si>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</si>
  <si>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</si>
  <si>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</si>
  <si>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</si>
  <si>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</si>
  <si>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</si>
  <si>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</si>
  <si>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</si>
  <si>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</si>
  <si>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</si>
  <si>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</si>
  <si>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</si>
  <si>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</si>
  <si>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</si>
  <si>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</si>
  <si>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</si>
  <si>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</si>
  <si>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</si>
  <si>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</si>
  <si>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</si>
  <si>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</si>
  <si>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</si>
  <si>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</si>
  <si>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</si>
  <si>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</si>
  <si>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</si>
  <si>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</si>
  <si>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</si>
  <si>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</si>
  <si>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</si>
  <si>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</si>
  <si>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</si>
  <si>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</si>
  <si>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</si>
  <si>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</si>
  <si>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</si>
  <si>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</si>
  <si>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</si>
  <si>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</si>
  <si>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</si>
  <si>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</si>
  <si>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</si>
  <si>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</si>
  <si>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</si>
  <si>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</si>
  <si>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</si>
  <si>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</si>
  <si>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</si>
  <si>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</si>
  <si>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</si>
  <si>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</si>
  <si>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</si>
  <si>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</si>
  <si>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</si>
  <si>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</si>
  <si>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</si>
  <si>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</si>
  <si>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</si>
  <si>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</si>
  <si>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</si>
  <si>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</si>
  <si>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</si>
  <si>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</si>
  <si>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</si>
  <si>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</si>
  <si>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</si>
  <si>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</si>
  <si>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</si>
  <si>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</si>
  <si>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</si>
  <si>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</si>
  <si>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</si>
  <si>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</si>
  <si>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</si>
  <si>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</si>
  <si>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</si>
  <si>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</si>
  <si>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</si>
  <si>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</si>
  <si>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</si>
  <si>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</si>
  <si>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</si>
  <si>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</si>
  <si>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</si>
  <si>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</si>
  <si>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</si>
  <si>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</si>
  <si>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</si>
  <si>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</si>
  <si>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</si>
  <si>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</si>
  <si>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</si>
  <si>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</si>
  <si>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</si>
  <si>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</si>
  <si>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</si>
  <si>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</si>
  <si>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</si>
  <si>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</si>
  <si>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</si>
  <si>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</si>
  <si>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</si>
  <si>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</si>
  <si>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</si>
  <si>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</si>
  <si>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</si>
  <si>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</si>
  <si>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</si>
  <si>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</si>
  <si>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</si>
  <si>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</si>
  <si>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</si>
  <si>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</si>
  <si>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</si>
  <si>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</si>
  <si>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</si>
  <si>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</si>
  <si>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</si>
  <si>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</si>
  <si>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</si>
  <si>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</si>
  <si>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</si>
  <si>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</si>
  <si>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</si>
  <si>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</si>
  <si>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</si>
  <si>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</si>
  <si>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</si>
  <si>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</si>
  <si>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</si>
  <si>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</si>
  <si>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</si>
  <si>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</si>
  <si>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</si>
  <si>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</si>
  <si>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</si>
  <si>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</si>
  <si>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</si>
  <si>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</si>
  <si>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</si>
  <si>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</si>
  <si>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</si>
  <si>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</si>
  <si>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</si>
  <si>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</si>
  <si>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</si>
  <si>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</si>
  <si>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</si>
  <si>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</si>
  <si>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</si>
  <si>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</si>
  <si>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</si>
  <si>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</si>
  <si>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</si>
  <si>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</si>
  <si>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</si>
  <si>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</si>
  <si>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</si>
  <si>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</si>
  <si>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</si>
  <si>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</si>
  <si>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</si>
  <si>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</si>
  <si>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</si>
  <si>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</si>
  <si>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</si>
  <si>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</si>
  <si>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</si>
  <si>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</si>
  <si>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</si>
  <si>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</si>
  <si>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</si>
  <si>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</si>
  <si>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</si>
  <si>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</si>
  <si>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</si>
  <si>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</si>
  <si>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</si>
  <si>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</si>
  <si>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</si>
  <si>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</si>
  <si>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</si>
  <si>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</si>
  <si>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</si>
  <si>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</si>
  <si>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</si>
  <si>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</si>
  <si>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</si>
  <si>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</si>
  <si>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</si>
  <si>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</si>
  <si>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</si>
  <si>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</si>
  <si>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</si>
  <si>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</si>
  <si>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</si>
  <si>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</si>
  <si>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</si>
  <si>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</si>
  <si>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</si>
  <si>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</si>
  <si>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</si>
  <si>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</si>
  <si>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</si>
  <si>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</si>
  <si>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</si>
  <si>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</si>
  <si>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</si>
  <si>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</si>
  <si>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</si>
  <si>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</si>
  <si>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</si>
  <si>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</si>
  <si>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</si>
  <si>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</si>
  <si>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</si>
  <si>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</si>
  <si>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</si>
  <si>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</si>
  <si>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</si>
  <si>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</si>
  <si>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</si>
  <si>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</si>
  <si>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</si>
  <si>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</si>
  <si>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</si>
  <si>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</si>
  <si>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</si>
  <si>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</si>
  <si>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</si>
  <si>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</si>
  <si>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</si>
  <si>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</si>
  <si>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</si>
  <si>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</si>
  <si>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</si>
  <si>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</si>
  <si>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</si>
  <si>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</si>
  <si>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</si>
  <si>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</si>
  <si>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</si>
  <si>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</si>
  <si>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</si>
  <si>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</si>
  <si>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</si>
  <si>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</si>
  <si>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</si>
  <si>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</si>
  <si>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</si>
  <si>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</si>
  <si>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</si>
  <si>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</si>
  <si>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</si>
  <si>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</si>
  <si>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</si>
  <si>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</si>
  <si>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</si>
  <si>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</si>
  <si>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</si>
  <si>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</si>
  <si>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</si>
  <si>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</si>
  <si>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</si>
  <si>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</si>
  <si>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</si>
  <si>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</si>
  <si>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</si>
  <si>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</si>
  <si>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</si>
  <si>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</si>
  <si>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</si>
  <si>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</si>
  <si>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</si>
  <si>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</si>
  <si>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</si>
  <si>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</si>
  <si>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</si>
  <si>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</si>
  <si>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</si>
  <si>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</si>
  <si>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</si>
  <si>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</si>
  <si>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</si>
  <si>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</si>
  <si>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</si>
  <si>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</si>
  <si>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</si>
  <si>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</si>
  <si>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</si>
  <si>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</si>
  <si>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</si>
  <si>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</si>
  <si>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</si>
  <si>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</si>
  <si>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</si>
  <si>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</si>
  <si>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</si>
  <si>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</si>
  <si>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</si>
  <si>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</si>
  <si>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</si>
  <si>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</si>
  <si>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</si>
  <si>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</si>
  <si>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</si>
  <si>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</si>
  <si>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</si>
  <si>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</si>
  <si>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</si>
  <si>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</si>
  <si>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</si>
  <si>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</si>
  <si>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</si>
  <si>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</si>
  <si>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</si>
  <si>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</si>
  <si>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</si>
  <si>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</si>
  <si>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</si>
  <si>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</si>
  <si>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</si>
  <si>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</si>
  <si>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</si>
  <si>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</si>
  <si>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</si>
  <si>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</si>
  <si>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</si>
  <si>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</si>
  <si>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</si>
  <si>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</si>
  <si>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</si>
  <si>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</si>
  <si>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</si>
  <si>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</si>
  <si>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</si>
  <si>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</si>
  <si>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</si>
  <si>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</si>
  <si>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</si>
  <si>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</si>
  <si>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</si>
  <si>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</si>
  <si>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</si>
  <si>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</si>
  <si>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</si>
  <si>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</si>
  <si>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</si>
  <si>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</si>
  <si>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</si>
  <si>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</si>
  <si>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</si>
  <si>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</si>
  <si>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</si>
  <si>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</si>
  <si>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</si>
  <si>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</si>
  <si>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</si>
  <si>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</si>
  <si>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</si>
  <si>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</si>
  <si>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</si>
  <si>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</si>
  <si>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</si>
  <si>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</si>
  <si>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</si>
  <si>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</si>
  <si>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</si>
  <si>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</si>
  <si>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</si>
  <si>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</si>
  <si>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</si>
  <si>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</si>
  <si>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</si>
  <si>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</si>
  <si>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</si>
  <si>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</si>
  <si>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</si>
  <si>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</si>
  <si>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</si>
  <si>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</si>
  <si>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</si>
  <si>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</si>
  <si>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</si>
  <si>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</si>
  <si>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</si>
  <si>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</si>
  <si>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</si>
  <si>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</si>
  <si>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</si>
  <si>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</si>
  <si>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</si>
  <si>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</si>
  <si>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</si>
  <si>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</si>
  <si>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</si>
  <si>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</si>
  <si>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</si>
  <si>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</si>
  <si>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</si>
  <si>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</si>
  <si>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</si>
  <si>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</si>
  <si>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</si>
  <si>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</si>
  <si>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</si>
  <si>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</si>
  <si>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</si>
  <si>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</si>
  <si>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</si>
  <si>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</si>
  <si>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</si>
  <si>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</si>
  <si>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</si>
  <si>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</si>
  <si>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</si>
  <si>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</si>
  <si>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</si>
  <si>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</si>
  <si>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</si>
  <si>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</si>
  <si>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</si>
  <si>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</si>
  <si>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</si>
  <si>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</si>
  <si>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</si>
  <si>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</si>
  <si>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</si>
  <si>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</si>
  <si>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</si>
  <si>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</si>
  <si>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</si>
  <si>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</si>
  <si>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</si>
  <si>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</si>
  <si>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</si>
  <si>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</si>
  <si>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</si>
  <si>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</si>
  <si>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</si>
  <si>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</si>
  <si>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</si>
  <si>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</si>
  <si>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</si>
  <si>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</si>
  <si>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</si>
  <si>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</si>
  <si>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</si>
  <si>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</si>
  <si>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</si>
  <si>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</si>
  <si>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</si>
  <si>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</si>
  <si>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</si>
  <si>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</si>
  <si>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</si>
  <si>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</si>
  <si>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</si>
  <si>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</si>
  <si>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</si>
  <si>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</si>
  <si>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</si>
  <si>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</si>
  <si>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</si>
  <si>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</si>
  <si>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</si>
  <si>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</si>
  <si>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</si>
  <si>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</si>
  <si>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</si>
  <si>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</si>
  <si>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</si>
  <si>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</si>
  <si>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</si>
  <si>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</si>
  <si>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</si>
  <si>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</si>
  <si>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</si>
  <si>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</si>
  <si>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</si>
  <si>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</si>
  <si>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</si>
  <si>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</si>
  <si>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</si>
  <si>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</si>
  <si>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</si>
  <si>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</si>
  <si>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</si>
  <si>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</si>
  <si>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</si>
  <si>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</si>
  <si>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</si>
  <si>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</si>
  <si>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</si>
  <si>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</si>
  <si>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</si>
  <si>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</si>
  <si>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</si>
  <si>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</si>
  <si>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</si>
  <si>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</si>
  <si>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</si>
  <si>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</si>
  <si>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</si>
  <si>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</si>
  <si>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</si>
  <si>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</si>
  <si>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</si>
  <si>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</si>
  <si>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</si>
  <si>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</si>
  <si>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</si>
  <si>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</si>
  <si>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</si>
  <si>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</si>
  <si>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</si>
  <si>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</si>
  <si>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</si>
  <si>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</si>
  <si>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</si>
  <si>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</si>
  <si>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</si>
  <si>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</si>
  <si>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</si>
  <si>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</si>
  <si>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</si>
  <si>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</si>
  <si>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</si>
  <si>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</si>
  <si>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</si>
  <si>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</si>
  <si>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</si>
  <si>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</si>
  <si>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</si>
  <si>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</si>
  <si>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</si>
  <si>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</si>
  <si>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</si>
  <si>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</si>
  <si>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</si>
  <si>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</si>
  <si>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</si>
  <si>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</si>
  <si>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</si>
  <si>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</si>
  <si>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</si>
  <si>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</si>
  <si>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</si>
  <si>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</si>
  <si>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</si>
  <si>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</si>
  <si>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</si>
  <si>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</si>
  <si>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</si>
  <si>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</si>
  <si>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</si>
  <si>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</si>
  <si>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</si>
  <si>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</si>
  <si>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</si>
  <si>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</si>
  <si>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</si>
  <si>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</si>
  <si>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</si>
  <si>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</si>
  <si>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</si>
  <si>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</si>
  <si>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</si>
  <si>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</si>
  <si>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</si>
  <si>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</si>
  <si>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</si>
  <si>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</si>
  <si>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</si>
  <si>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</si>
  <si>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</si>
  <si>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</si>
  <si>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</si>
  <si>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</si>
  <si>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</si>
  <si>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</si>
  <si>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</si>
  <si>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</si>
  <si>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</si>
  <si>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</si>
  <si>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</si>
  <si>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</si>
  <si>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</si>
  <si>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</si>
  <si>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</si>
  <si>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</si>
  <si>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</si>
  <si>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</si>
  <si>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</si>
  <si>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</si>
  <si>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</si>
  <si>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</si>
  <si>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</si>
  <si>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</si>
  <si>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</si>
  <si>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</si>
  <si>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</si>
  <si>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</si>
  <si>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</si>
  <si>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</si>
  <si>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</si>
  <si>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</si>
  <si>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</si>
  <si>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</si>
  <si>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</si>
  <si>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</si>
  <si>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</si>
  <si>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</si>
  <si>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</si>
  <si>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</si>
  <si>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</si>
  <si>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</si>
  <si>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</si>
  <si>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</si>
  <si>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</si>
  <si>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</si>
  <si>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</si>
  <si>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</si>
  <si>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</si>
  <si>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</si>
  <si>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</si>
  <si>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</si>
  <si>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</si>
  <si>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</si>
  <si>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</si>
  <si>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</si>
  <si>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</si>
  <si>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</si>
  <si>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</si>
  <si>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</si>
  <si>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</si>
  <si>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</si>
  <si>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</si>
  <si>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</si>
  <si>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</si>
  <si>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</si>
  <si>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</si>
  <si>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</si>
  <si>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</si>
  <si>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</si>
  <si>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</si>
  <si>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</si>
  <si>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</si>
  <si>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</si>
  <si>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</si>
  <si>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</si>
  <si>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</si>
  <si>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</si>
  <si>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</si>
  <si>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</si>
  <si>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</si>
  <si>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</si>
  <si>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</si>
  <si>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</si>
  <si>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</si>
  <si>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</si>
  <si>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</si>
  <si>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</si>
  <si>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</si>
  <si>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</si>
  <si>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</si>
  <si>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</si>
  <si>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</si>
  <si>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</si>
  <si>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</si>
  <si>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</si>
  <si>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</si>
  <si>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</si>
  <si>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</si>
  <si>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</si>
  <si>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</si>
  <si>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</si>
  <si>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</si>
  <si>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</si>
  <si>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</si>
  <si>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</si>
  <si>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</si>
  <si>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</si>
  <si>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</si>
  <si>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</si>
  <si>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</si>
  <si>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</si>
  <si>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</si>
  <si>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</si>
  <si>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</si>
  <si>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</si>
  <si>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</si>
  <si>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</si>
  <si>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</si>
  <si>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</si>
  <si>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</si>
  <si>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</si>
  <si>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</si>
  <si>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</si>
  <si>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</si>
  <si>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</si>
  <si>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</si>
  <si>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</si>
  <si>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</si>
  <si>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</si>
  <si>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</si>
  <si>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</si>
  <si>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</si>
  <si>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</si>
  <si>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</si>
  <si>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</si>
  <si>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</si>
  <si>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</si>
  <si>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</si>
  <si>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</si>
  <si>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</si>
  <si>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</si>
  <si>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</si>
  <si>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</si>
  <si>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</si>
  <si>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</si>
  <si>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</si>
  <si>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</si>
  <si>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</si>
  <si>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</si>
  <si>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</si>
  <si>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</si>
  <si>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</si>
  <si>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</si>
  <si>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</si>
  <si>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</si>
  <si>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</si>
  <si>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</si>
  <si>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</si>
  <si>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</si>
  <si>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</si>
  <si>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</si>
  <si>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</si>
  <si>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</si>
  <si>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</si>
  <si>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</si>
  <si>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</si>
  <si>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</si>
  <si>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</si>
  <si>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</si>
  <si>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</si>
  <si>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</si>
  <si>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</si>
  <si>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</si>
  <si>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</si>
  <si>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</si>
  <si>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</si>
  <si>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</si>
  <si>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</si>
  <si>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</si>
  <si>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</si>
  <si>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</si>
  <si>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</si>
  <si>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</si>
  <si>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</si>
  <si>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</si>
  <si>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</si>
  <si>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</si>
  <si>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</si>
  <si>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</si>
  <si>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</si>
  <si>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</si>
  <si>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</si>
  <si>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</si>
  <si>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</si>
  <si>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</si>
  <si>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</si>
  <si>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</si>
  <si>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</si>
  <si>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</si>
  <si>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</si>
  <si>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</si>
  <si>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</si>
  <si>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</si>
  <si>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</si>
  <si>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</si>
  <si>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</si>
  <si>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</si>
  <si>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</si>
  <si>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</si>
  <si>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</si>
  <si>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</si>
  <si>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</si>
  <si>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</si>
  <si>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</si>
  <si>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</si>
  <si>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</si>
  <si>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</si>
  <si>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</si>
  <si>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</si>
  <si>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</si>
  <si>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</si>
  <si>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</si>
  <si>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</si>
  <si>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</si>
  <si>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</si>
  <si>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</si>
  <si>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</si>
  <si>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</si>
  <si>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</si>
  <si>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</si>
  <si>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</si>
  <si>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</si>
  <si>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</si>
  <si>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</si>
  <si>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</si>
  <si>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</si>
  <si>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</si>
  <si>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</si>
  <si>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</si>
  <si>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</si>
  <si>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</si>
  <si>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</si>
  <si>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</si>
  <si>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</si>
  <si>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</si>
  <si>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</si>
  <si>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</si>
  <si>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</si>
  <si>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</si>
  <si>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</si>
  <si>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</si>
  <si>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</si>
  <si>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</si>
  <si>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</si>
  <si>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</si>
  <si>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</si>
  <si>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</si>
  <si>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</si>
  <si>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</si>
  <si>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</si>
  <si>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</si>
  <si>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</si>
  <si>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</si>
  <si>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</si>
  <si>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</si>
  <si>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</si>
  <si>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</si>
  <si>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</si>
  <si>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</si>
  <si>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</si>
  <si>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</si>
  <si>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</si>
  <si>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</si>
  <si>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</si>
  <si>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</si>
  <si>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</si>
  <si>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</si>
  <si>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</si>
  <si>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</si>
  <si>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</si>
  <si>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</si>
  <si>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</si>
  <si>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</si>
  <si>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</si>
  <si>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</si>
  <si>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</si>
  <si>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</si>
  <si>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</si>
  <si>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</si>
  <si>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</si>
  <si>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</si>
  <si>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</si>
  <si>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</si>
  <si>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</si>
  <si>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</si>
  <si>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</si>
  <si>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</si>
  <si>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</si>
  <si>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</si>
  <si>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</si>
  <si>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</si>
  <si>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</si>
  <si>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</si>
  <si>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</si>
  <si>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</si>
  <si>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</si>
  <si>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</si>
  <si>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</si>
  <si>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</si>
  <si>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</si>
  <si>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</si>
  <si>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</si>
  <si>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</si>
  <si>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</si>
  <si>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</si>
  <si>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</si>
  <si>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</si>
  <si>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</si>
  <si>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</si>
  <si>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</si>
  <si>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</si>
  <si>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</si>
  <si>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</si>
  <si>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</si>
  <si>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</si>
  <si>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</si>
  <si>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</si>
  <si>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</si>
  <si>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</si>
  <si>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</si>
  <si>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</si>
  <si>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</si>
  <si>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</si>
  <si>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</si>
  <si>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</si>
  <si>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</si>
  <si>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</si>
  <si>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</si>
  <si>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</si>
  <si>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</si>
  <si>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</si>
  <si>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</si>
  <si>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</si>
  <si>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</si>
  <si>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</si>
  <si>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</si>
  <si>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</si>
  <si>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</si>
  <si>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</si>
  <si>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</si>
  <si>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</si>
  <si>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</si>
  <si>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</si>
  <si>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</si>
  <si>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</si>
  <si>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</si>
  <si>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</si>
  <si>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</si>
  <si>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</si>
  <si>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</si>
  <si>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</si>
  <si>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</si>
  <si>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</si>
  <si>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</si>
  <si>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</si>
  <si>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</si>
  <si>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</si>
  <si>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</si>
  <si>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</si>
  <si>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</si>
  <si>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</si>
  <si>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</si>
  <si>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</si>
  <si>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</si>
  <si>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</si>
  <si>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</si>
  <si>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</si>
  <si>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</si>
  <si>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</si>
  <si>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</si>
  <si>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</si>
  <si>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</si>
  <si>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</si>
  <si>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</si>
  <si>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</si>
  <si>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</si>
  <si>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</si>
  <si>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</si>
  <si>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</si>
  <si>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</si>
  <si>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</si>
  <si>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</si>
  <si>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</si>
  <si>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</si>
  <si>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</si>
  <si>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</si>
  <si>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</si>
  <si>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</si>
  <si>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</si>
  <si>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</si>
  <si>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</si>
  <si>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</si>
  <si>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</si>
  <si>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</si>
  <si>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</si>
  <si>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</si>
  <si>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</si>
  <si>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</si>
  <si>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</si>
  <si>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</si>
  <si>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</si>
  <si>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</si>
  <si>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</si>
  <si>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</si>
  <si>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</si>
  <si>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</si>
  <si>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</si>
  <si>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</si>
  <si>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</si>
  <si>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</si>
  <si>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</si>
  <si>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</si>
  <si>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</si>
  <si>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</si>
  <si>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</si>
  <si>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</si>
  <si>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</si>
  <si>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</si>
  <si>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</si>
  <si>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</si>
  <si>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</si>
  <si>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</si>
  <si>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</si>
  <si>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</si>
  <si>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</si>
  <si>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</si>
  <si>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</si>
  <si>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</si>
  <si>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</si>
  <si>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</si>
  <si>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</si>
  <si>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</si>
  <si>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</si>
  <si>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</si>
  <si>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</si>
  <si>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</si>
  <si>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</si>
  <si>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</si>
  <si>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</si>
  <si>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</si>
  <si>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</si>
  <si>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</si>
  <si>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</si>
  <si>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</si>
  <si>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</si>
  <si>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</si>
  <si>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</si>
  <si>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</si>
  <si>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</si>
  <si>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</si>
  <si>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</si>
  <si>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</si>
  <si>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</si>
  <si>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</si>
  <si>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</si>
  <si>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</si>
  <si>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</si>
  <si>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</si>
  <si>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</si>
  <si>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</si>
  <si>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</si>
  <si>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</si>
  <si>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</si>
  <si>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</si>
  <si>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</si>
  <si>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</si>
  <si>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</si>
  <si>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</si>
  <si>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</si>
  <si>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</si>
  <si>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</si>
  <si>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</si>
  <si>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</si>
  <si>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</si>
  <si>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</si>
  <si>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</si>
  <si>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</si>
  <si>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</si>
  <si>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</si>
  <si>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</si>
  <si>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</si>
  <si>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</si>
  <si>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</si>
  <si>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</si>
  <si>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</si>
  <si>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</si>
  <si>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</si>
  <si>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</si>
  <si>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</si>
  <si>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</si>
  <si>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</si>
  <si>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</si>
  <si>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</si>
  <si>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</si>
  <si>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</si>
  <si>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</si>
  <si>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</si>
  <si>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</si>
  <si>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</si>
  <si>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</si>
  <si>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</si>
  <si>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</si>
  <si>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</si>
  <si>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</si>
  <si>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</si>
  <si>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</si>
  <si>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</si>
  <si>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</si>
  <si>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</si>
  <si>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</si>
  <si>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</si>
  <si>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</si>
  <si>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</si>
  <si>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</si>
  <si>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</si>
  <si>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</si>
  <si>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</si>
  <si>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</si>
  <si>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</si>
  <si>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</si>
  <si>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</si>
  <si>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</si>
  <si>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</si>
  <si>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</si>
  <si>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</si>
  <si>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</si>
  <si>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</si>
  <si>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</si>
  <si>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</si>
  <si>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</si>
  <si>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</si>
  <si>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</si>
  <si>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</si>
  <si>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</si>
  <si>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</si>
  <si>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</si>
  <si>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</si>
  <si>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</si>
  <si>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</si>
  <si>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</si>
  <si>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</si>
  <si>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</si>
  <si>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</si>
  <si>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</si>
  <si>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</si>
  <si>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</si>
  <si>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</si>
  <si>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</si>
  <si>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</si>
  <si>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</si>
  <si>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</si>
  <si>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</si>
  <si>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</si>
  <si>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</si>
  <si>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</si>
  <si>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</si>
  <si>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</si>
  <si>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</si>
  <si>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</si>
  <si>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</si>
  <si>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</si>
  <si>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</si>
  <si>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</si>
  <si>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</si>
  <si>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</si>
  <si>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</si>
  <si>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</si>
  <si>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</si>
  <si>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</si>
  <si>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</si>
  <si>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</si>
  <si>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</si>
  <si>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</si>
  <si>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</si>
  <si>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</si>
  <si>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</si>
  <si>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</si>
  <si>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</si>
  <si>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</si>
  <si>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</si>
  <si>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</si>
  <si>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</si>
  <si>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</si>
  <si>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</si>
  <si>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</si>
  <si>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</si>
  <si>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</si>
  <si>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</si>
  <si>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</si>
  <si>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</si>
  <si>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</si>
  <si>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</si>
  <si>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</si>
  <si>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</si>
  <si>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</si>
  <si>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</si>
  <si>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</si>
  <si>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</si>
  <si>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</si>
  <si>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</si>
  <si>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</si>
  <si>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</si>
  <si>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</si>
  <si>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</si>
  <si>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</si>
  <si>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</si>
  <si>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</si>
  <si>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</si>
  <si>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</si>
  <si>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</si>
  <si>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</si>
  <si>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</si>
  <si>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</si>
  <si>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</si>
  <si>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</si>
  <si>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</si>
  <si>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</si>
  <si>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</si>
  <si>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</si>
  <si>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</si>
  <si>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</si>
  <si>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</si>
  <si>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</si>
  <si>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</si>
  <si>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</si>
  <si>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</si>
  <si>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</si>
  <si>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</si>
  <si>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</si>
  <si>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</si>
  <si>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</si>
  <si>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</si>
  <si>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</si>
  <si>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</si>
  <si>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</si>
  <si>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</si>
  <si>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</si>
  <si>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</si>
  <si>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</si>
  <si>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</si>
  <si>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</si>
  <si>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</si>
  <si>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</si>
  <si>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</si>
  <si>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</si>
  <si>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</si>
  <si>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</si>
  <si>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</si>
  <si>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</si>
  <si>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</si>
  <si>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</si>
  <si>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</si>
  <si>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</si>
  <si>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</si>
  <si>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</si>
  <si>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</si>
  <si>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</si>
  <si>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</si>
  <si>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</si>
  <si>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</si>
  <si>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</si>
  <si>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</si>
  <si>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</si>
  <si>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</si>
  <si>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</si>
  <si>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</si>
  <si>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</si>
  <si>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</si>
  <si>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</si>
  <si>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</si>
  <si>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</si>
  <si>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</si>
  <si>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</si>
  <si>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</si>
  <si>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</si>
  <si>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</si>
  <si>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</si>
  <si>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</si>
  <si>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</si>
  <si>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</si>
  <si>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</si>
  <si>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</si>
  <si>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</si>
  <si>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</si>
  <si>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</si>
  <si>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</si>
  <si>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</si>
  <si>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</si>
  <si>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</si>
  <si>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</si>
  <si>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</si>
  <si>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</si>
  <si>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</si>
  <si>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</si>
  <si>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</si>
  <si>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</si>
  <si>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</si>
  <si>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</si>
  <si>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</si>
  <si>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</si>
  <si>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</si>
  <si>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</si>
  <si>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</si>
  <si>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</si>
  <si>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</si>
  <si>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</si>
  <si>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</si>
  <si>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</si>
  <si>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</si>
  <si>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</si>
  <si>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</si>
  <si>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</si>
  <si>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</si>
  <si>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</si>
  <si>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</si>
  <si>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</si>
  <si>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</si>
  <si>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</si>
  <si>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</si>
  <si>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</si>
  <si>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</si>
  <si>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</si>
  <si>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</si>
  <si>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</si>
  <si>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</si>
  <si>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</si>
  <si>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</si>
  <si>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</si>
  <si>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</si>
  <si>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</si>
  <si>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</si>
  <si>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</si>
  <si>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</si>
  <si>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</si>
  <si>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</si>
  <si>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</si>
  <si>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</si>
  <si>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</si>
  <si>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</si>
  <si>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</si>
  <si>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</si>
  <si>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</si>
  <si>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</si>
  <si>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</si>
  <si>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</si>
  <si>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</si>
  <si>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</si>
  <si>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</si>
  <si>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</si>
  <si>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</si>
  <si>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</si>
  <si>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</si>
  <si>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</si>
  <si>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</si>
  <si>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</si>
  <si>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</si>
  <si>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</si>
  <si>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</si>
  <si>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</si>
  <si>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</si>
  <si>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</si>
  <si>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</si>
  <si>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</si>
  <si>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</si>
  <si>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</si>
  <si>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</si>
  <si>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</si>
  <si>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</si>
  <si>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</si>
  <si>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</si>
  <si>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</si>
  <si>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</si>
  <si>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</si>
  <si>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</si>
  <si>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</si>
  <si>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</si>
  <si>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</si>
  <si>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</si>
  <si>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</si>
  <si>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</si>
  <si>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</si>
  <si>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</si>
  <si>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</si>
  <si>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</si>
  <si>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</si>
  <si>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</si>
  <si>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</si>
  <si>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</si>
  <si>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</si>
  <si>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</si>
  <si>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</si>
  <si>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</si>
  <si>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</si>
  <si>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</si>
  <si>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</si>
  <si>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</si>
  <si>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</si>
  <si>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</si>
  <si>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</si>
  <si>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</si>
  <si>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</si>
  <si>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</si>
  <si>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</si>
  <si>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</si>
  <si>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</si>
  <si>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</si>
  <si>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</si>
  <si>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</si>
  <si>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</si>
  <si>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</si>
  <si>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</si>
  <si>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</si>
  <si>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</si>
  <si>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</si>
  <si>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</si>
  <si>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</si>
  <si>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</si>
  <si>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</si>
  <si>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</si>
  <si>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</si>
  <si>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</si>
  <si>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</si>
  <si>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</si>
  <si>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</si>
  <si>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</si>
  <si>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</si>
  <si>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</si>
  <si>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</si>
  <si>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</si>
  <si>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</si>
  <si>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</si>
  <si>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</si>
  <si>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</si>
  <si>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</si>
  <si>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</si>
  <si>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</si>
  <si>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</si>
  <si>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</si>
  <si>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</si>
  <si>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</si>
  <si>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</si>
  <si>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</si>
  <si>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</si>
  <si>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</si>
  <si>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</si>
  <si>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</si>
  <si>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</si>
  <si>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</si>
  <si>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</si>
  <si>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</si>
  <si>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</si>
  <si>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</si>
  <si>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</si>
  <si>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</si>
  <si>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</si>
  <si>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</si>
  <si>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</si>
  <si>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</si>
  <si>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</si>
  <si>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</si>
  <si>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</si>
  <si>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</si>
  <si>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</si>
  <si>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</si>
  <si>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</si>
  <si>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</si>
  <si>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</si>
  <si>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</si>
  <si>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</si>
  <si>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</si>
  <si>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</si>
  <si>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</si>
  <si>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</si>
  <si>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</si>
  <si>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</si>
  <si>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</si>
  <si>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</si>
  <si>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</si>
  <si>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</si>
  <si>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</si>
  <si>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</si>
  <si>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</si>
  <si>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</si>
  <si>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</si>
  <si>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</si>
  <si>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</si>
  <si>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</si>
  <si>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</si>
  <si>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</si>
  <si>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</si>
  <si>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</si>
  <si>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</si>
  <si>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</si>
  <si>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</si>
  <si>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</si>
  <si>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</si>
  <si>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</si>
  <si>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</si>
  <si>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</si>
  <si>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</si>
  <si>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</si>
  <si>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</si>
  <si>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</si>
  <si>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</si>
  <si>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</si>
  <si>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</si>
  <si>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</si>
  <si>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</si>
  <si>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</si>
  <si>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</si>
  <si>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</si>
  <si>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</si>
  <si>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</si>
  <si>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</si>
  <si>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</si>
  <si>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</si>
  <si>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</si>
  <si>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</si>
  <si>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</si>
  <si>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</si>
  <si>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</si>
  <si>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</si>
  <si>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</si>
  <si>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</si>
  <si>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</si>
  <si>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</si>
  <si>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</si>
  <si>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</si>
  <si>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</si>
  <si>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</si>
  <si>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</si>
  <si>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</si>
  <si>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</si>
  <si>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</si>
  <si>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</si>
  <si>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</si>
  <si>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</si>
  <si>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</si>
  <si>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</si>
  <si>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</si>
  <si>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</si>
  <si>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</si>
  <si>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</si>
  <si>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</si>
  <si>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</si>
  <si>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</si>
  <si>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</si>
  <si>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</si>
  <si>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</si>
  <si>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</si>
  <si>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</si>
  <si>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</si>
  <si>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</si>
  <si>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</si>
  <si>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</si>
  <si>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</si>
  <si>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</si>
  <si>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</si>
  <si>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</si>
  <si>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</si>
  <si>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</si>
  <si>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</si>
  <si>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</si>
  <si>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</si>
  <si>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</si>
  <si>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</si>
  <si>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</si>
  <si>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</si>
  <si>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</si>
  <si>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</si>
  <si>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</si>
  <si>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</si>
  <si>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</si>
  <si>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</si>
  <si>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</si>
  <si>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</si>
  <si>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</si>
  <si>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</si>
  <si>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</si>
  <si>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</si>
  <si>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</si>
  <si>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</si>
  <si>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</si>
  <si>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</si>
  <si>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</si>
  <si>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</si>
  <si>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</si>
  <si>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</si>
  <si>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</si>
  <si>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</si>
  <si>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</si>
  <si>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</si>
  <si>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</si>
  <si>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</si>
  <si>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</si>
  <si>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</si>
  <si>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</si>
  <si>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</si>
  <si>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</si>
  <si>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</si>
  <si>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</si>
  <si>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</si>
  <si>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</si>
  <si>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</si>
  <si>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</si>
  <si>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</si>
  <si>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</si>
  <si>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</si>
  <si>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</si>
  <si>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</si>
  <si>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</si>
  <si>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</si>
  <si>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</si>
  <si>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</si>
  <si>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</si>
  <si>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</si>
  <si>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</si>
  <si>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</si>
  <si>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</si>
  <si>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</si>
  <si>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</si>
  <si>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</si>
  <si>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</si>
  <si>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</si>
  <si>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</si>
  <si>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</si>
  <si>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</si>
  <si>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</si>
  <si>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</si>
  <si>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</si>
  <si>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</si>
  <si>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</si>
  <si>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</si>
  <si>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</si>
  <si>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</si>
  <si>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</si>
  <si>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</si>
  <si>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</si>
  <si>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</si>
  <si>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</si>
  <si>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</si>
  <si>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</si>
  <si>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</si>
  <si>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</si>
  <si>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</si>
  <si>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</si>
  <si>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</si>
  <si>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</si>
  <si>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</si>
  <si>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</si>
  <si>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</si>
  <si>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</si>
  <si>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</si>
  <si>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</si>
  <si>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</si>
  <si>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</si>
  <si>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</si>
  <si>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</si>
  <si>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</si>
  <si>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</si>
  <si>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</si>
  <si>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</si>
  <si>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</si>
  <si>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</si>
  <si>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</si>
  <si>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</si>
  <si>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</si>
  <si>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</si>
  <si>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</si>
  <si>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</si>
  <si>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</si>
  <si>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</si>
  <si>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</si>
  <si>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</si>
  <si>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</si>
  <si>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</si>
  <si>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</si>
  <si>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</si>
  <si>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</si>
  <si>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</si>
  <si>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</si>
  <si>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</si>
  <si>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</si>
  <si>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</si>
  <si>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</si>
  <si>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</si>
  <si>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</si>
  <si>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</si>
  <si>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</si>
  <si>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</si>
  <si>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</si>
  <si>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</si>
  <si>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</si>
  <si>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</si>
  <si>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</si>
  <si>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</si>
  <si>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</si>
  <si>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</si>
  <si>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</si>
  <si>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</si>
  <si>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</si>
  <si>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</si>
  <si>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</si>
  <si>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</si>
  <si>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</si>
  <si>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</si>
  <si>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</si>
  <si>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</si>
  <si>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</si>
  <si>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</si>
  <si>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</si>
  <si>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</si>
  <si>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</si>
  <si>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</si>
  <si>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</si>
  <si>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</si>
  <si>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</si>
  <si>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</si>
  <si>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</si>
  <si>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</si>
  <si>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</si>
  <si>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</si>
  <si>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</si>
  <si>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</si>
  <si>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</si>
  <si>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</si>
  <si>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</si>
  <si>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</si>
  <si>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</si>
  <si>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</si>
  <si>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</si>
  <si>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</si>
  <si>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</si>
  <si>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</si>
  <si>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</si>
  <si>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</si>
  <si>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</si>
  <si>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</si>
  <si>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</si>
  <si>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</si>
  <si>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</si>
  <si>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</si>
  <si>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</si>
  <si>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</si>
  <si>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</si>
  <si>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</si>
  <si>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</si>
  <si>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</si>
  <si>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</si>
  <si>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</si>
  <si>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</si>
  <si>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</si>
  <si>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</si>
  <si>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</si>
  <si>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</si>
  <si>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</si>
  <si>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</si>
  <si>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</si>
  <si>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</si>
  <si>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</si>
  <si>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</si>
  <si>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</si>
  <si>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</si>
  <si>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</si>
  <si>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</si>
  <si>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</si>
  <si>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</si>
  <si>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</si>
  <si>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</si>
  <si>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</si>
  <si>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</si>
  <si>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</si>
  <si>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</si>
  <si>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</si>
  <si>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</si>
  <si>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</si>
  <si>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</si>
  <si>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</si>
  <si>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</si>
  <si>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</si>
  <si>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</si>
  <si>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</si>
  <si>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</si>
  <si>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</si>
  <si>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</si>
  <si>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</si>
  <si>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</si>
  <si>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</si>
  <si>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</si>
  <si>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</si>
  <si>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</si>
  <si>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</si>
  <si>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</si>
  <si>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</si>
  <si>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</si>
  <si>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</si>
  <si>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</si>
  <si>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</si>
  <si>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</si>
  <si>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</si>
  <si>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</si>
  <si>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</si>
  <si>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</si>
  <si>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</si>
  <si>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</si>
  <si>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</si>
  <si>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</si>
  <si>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</si>
  <si>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</si>
  <si>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</si>
  <si>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</si>
  <si>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</si>
  <si>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</si>
  <si>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</si>
  <si>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</si>
  <si>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</si>
  <si>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</si>
  <si>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</si>
  <si>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</si>
  <si>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</si>
  <si>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</si>
  <si>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</si>
  <si>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</si>
  <si>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</si>
  <si>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</si>
  <si>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</si>
  <si>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</si>
  <si>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</si>
  <si>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</si>
  <si>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</si>
  <si>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</si>
  <si>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</si>
  <si>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</si>
  <si>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</si>
  <si>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</si>
  <si>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</si>
  <si>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</si>
  <si>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</si>
  <si>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</si>
  <si>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</si>
  <si>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</si>
  <si>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</si>
  <si>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</si>
  <si>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</si>
  <si>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</si>
  <si>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</si>
  <si>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</si>
  <si>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</si>
  <si>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</si>
  <si>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</si>
  <si>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</si>
  <si>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</si>
  <si>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</si>
  <si>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</si>
  <si>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</si>
  <si>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</si>
  <si>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</si>
  <si>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</si>
  <si>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</si>
  <si>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</si>
  <si>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</si>
  <si>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</si>
  <si>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</si>
  <si>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</si>
  <si>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</si>
  <si>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</si>
  <si>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</si>
  <si>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</si>
  <si>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</si>
  <si>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</si>
  <si>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</si>
  <si>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</si>
  <si>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</si>
  <si>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</si>
  <si>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</si>
  <si>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</si>
  <si>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</si>
  <si>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</si>
  <si>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</si>
  <si>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</si>
  <si>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</si>
  <si>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</si>
  <si>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</si>
  <si>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</si>
  <si>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</si>
  <si>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</si>
  <si>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</si>
  <si>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</si>
  <si>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</si>
  <si>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</si>
  <si>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</si>
  <si>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</si>
  <si>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</si>
  <si>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</si>
  <si>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</si>
  <si>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</si>
  <si>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</si>
  <si>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</si>
  <si>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</si>
  <si>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</si>
  <si>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</si>
  <si>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</si>
  <si>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</si>
  <si>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</si>
  <si>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</si>
  <si>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</si>
  <si>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</si>
  <si>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</si>
  <si>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</si>
  <si>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</si>
  <si>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</si>
  <si>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</si>
  <si>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</si>
  <si>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</si>
  <si>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</si>
  <si>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</si>
  <si>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</si>
  <si>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</si>
  <si>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</si>
  <si>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</si>
  <si>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</si>
  <si>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</si>
  <si>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</si>
  <si>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</si>
  <si>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</si>
  <si>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</si>
  <si>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</si>
  <si>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</si>
  <si>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</si>
  <si>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</si>
  <si>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</si>
  <si>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</si>
  <si>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</si>
  <si>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</si>
  <si>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</si>
  <si>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</si>
  <si>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</si>
  <si>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</si>
  <si>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</si>
  <si>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</si>
  <si>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</si>
  <si>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</si>
  <si>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</si>
  <si>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</si>
  <si>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</si>
  <si>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</si>
  <si>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</si>
  <si>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</si>
  <si>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</si>
  <si>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</si>
  <si>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</si>
  <si>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</si>
  <si>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</si>
  <si>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</si>
  <si>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</si>
  <si>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</si>
  <si>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</si>
  <si>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</si>
  <si>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</si>
  <si>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</si>
  <si>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</si>
  <si>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</si>
  <si>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</si>
  <si>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</si>
  <si>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</si>
  <si>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</si>
  <si>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</si>
  <si>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</si>
  <si>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</si>
  <si>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</si>
  <si>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</si>
  <si>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</si>
  <si>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</si>
  <si>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</si>
  <si>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</si>
  <si>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</si>
  <si>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</si>
  <si>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</si>
  <si>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</si>
  <si>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</si>
  <si>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</si>
  <si>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</si>
  <si>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</si>
  <si>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</si>
  <si>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</si>
  <si>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</si>
  <si>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</si>
  <si>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</si>
  <si>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</si>
  <si>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</si>
  <si>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</si>
  <si>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</si>
  <si>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</si>
  <si>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</si>
  <si>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</si>
  <si>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</si>
  <si>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</si>
  <si>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</si>
  <si>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</si>
  <si>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</si>
  <si>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</si>
  <si>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</si>
  <si>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</si>
  <si>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</si>
  <si>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</si>
  <si>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</si>
  <si>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</si>
  <si>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</si>
  <si>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</si>
  <si>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</si>
  <si>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</si>
  <si>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</si>
  <si>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</si>
  <si>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</si>
  <si>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</si>
  <si>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</si>
  <si>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</si>
  <si>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</si>
  <si>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</si>
  <si>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</si>
  <si>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</si>
  <si>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</si>
  <si>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</si>
  <si>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</si>
  <si>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</si>
  <si>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</si>
  <si>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</si>
  <si>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</si>
  <si>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</si>
  <si>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</si>
  <si>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</si>
  <si>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</si>
  <si>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</si>
  <si>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</si>
  <si>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</si>
  <si>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</si>
  <si>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</si>
  <si>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</si>
  <si>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</si>
  <si>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</si>
  <si>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</si>
  <si>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</si>
  <si>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</si>
  <si>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</si>
  <si>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</si>
  <si>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</si>
  <si>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</si>
  <si>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</si>
  <si>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</si>
  <si>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</si>
  <si>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</si>
  <si>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</si>
  <si>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</si>
  <si>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</si>
  <si>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</si>
  <si>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</si>
  <si>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</si>
  <si>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</si>
  <si>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</si>
  <si>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</si>
  <si>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</si>
  <si>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</si>
  <si>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</si>
  <si>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</si>
  <si>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</si>
  <si>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</si>
  <si>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</si>
  <si>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</si>
  <si>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</si>
  <si>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</si>
  <si>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</si>
  <si>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</si>
  <si>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</si>
  <si>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</si>
  <si>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</si>
  <si>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</si>
  <si>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</si>
  <si>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</si>
  <si>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</si>
  <si>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</si>
  <si>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</si>
  <si>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</si>
  <si>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</si>
  <si>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</si>
  <si>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</si>
  <si>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</si>
  <si>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</si>
  <si>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</si>
  <si>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</si>
  <si>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</si>
  <si>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</si>
  <si>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</si>
  <si>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</si>
  <si>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</si>
  <si>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</si>
  <si>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</si>
  <si>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</si>
  <si>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</si>
  <si>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</si>
  <si>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</si>
  <si>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</si>
  <si>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</si>
  <si>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</si>
  <si>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</si>
  <si>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</si>
  <si>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</si>
  <si>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</si>
  <si>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</si>
  <si>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</si>
  <si>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</si>
  <si>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</si>
  <si>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</si>
  <si>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</si>
  <si>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</si>
  <si>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</si>
  <si>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</si>
  <si>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</si>
  <si>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</si>
  <si>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</si>
  <si>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</si>
  <si>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</si>
  <si>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</si>
  <si>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</si>
  <si>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</si>
  <si>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</si>
  <si>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</si>
  <si>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</si>
  <si>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</si>
  <si>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</si>
  <si>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</si>
  <si>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</si>
  <si>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</si>
  <si>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</si>
  <si>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</si>
  <si>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</si>
  <si>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</si>
  <si>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</si>
  <si>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</si>
  <si>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</si>
  <si>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</si>
  <si>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</si>
  <si>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</si>
  <si>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</si>
  <si>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</si>
  <si>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</si>
  <si>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</si>
  <si>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</si>
  <si>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</si>
  <si>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</si>
  <si>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</si>
  <si>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</si>
  <si>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</si>
  <si>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</si>
  <si>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</si>
  <si>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</si>
  <si>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</si>
  <si>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</si>
  <si>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</si>
  <si>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</si>
  <si>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</si>
  <si>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</si>
  <si>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</si>
  <si>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</si>
  <si>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</si>
  <si>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</si>
  <si>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</si>
  <si>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</si>
  <si>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</si>
  <si>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</si>
  <si>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</si>
  <si>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</si>
  <si>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</si>
  <si>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</si>
  <si>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</si>
  <si>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</si>
  <si>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</si>
  <si>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</si>
  <si>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</si>
  <si>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</si>
  <si>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</si>
  <si>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</si>
  <si>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</si>
  <si>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</si>
  <si>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</si>
  <si>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</si>
  <si>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</si>
  <si>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</si>
  <si>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</si>
  <si>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</si>
  <si>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</si>
  <si>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</si>
  <si>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</si>
  <si>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</si>
  <si>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</si>
  <si>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</si>
  <si>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</si>
  <si>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</si>
  <si>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</si>
  <si>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</si>
  <si>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</si>
  <si>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</si>
  <si>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</si>
  <si>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</si>
  <si>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</si>
  <si>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</si>
  <si>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</si>
  <si>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</si>
  <si>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</si>
  <si>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</si>
  <si>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</si>
  <si>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</si>
  <si>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</si>
  <si>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</si>
  <si>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</si>
  <si>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</si>
  <si>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</si>
  <si>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</si>
  <si>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</si>
  <si>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</si>
  <si>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</si>
  <si>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</si>
  <si>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</si>
  <si>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</si>
  <si>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</si>
  <si>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</si>
  <si>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</si>
  <si>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</si>
  <si>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</si>
  <si>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</si>
  <si>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</si>
  <si>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</si>
  <si>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</si>
  <si>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</si>
  <si>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</si>
  <si>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</si>
  <si>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</si>
  <si>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</si>
  <si>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</si>
  <si>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</si>
  <si>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</si>
  <si>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</si>
  <si>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</si>
  <si>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</si>
  <si>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</si>
  <si>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</si>
  <si>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</si>
  <si>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</si>
  <si>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</si>
  <si>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</si>
  <si>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</si>
  <si>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</si>
  <si>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</si>
  <si>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</si>
  <si>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</si>
  <si>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</si>
  <si>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</si>
  <si>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</si>
  <si>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</si>
  <si>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</si>
  <si>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</si>
  <si>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</si>
  <si>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</si>
  <si>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</si>
  <si>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</si>
  <si>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</si>
  <si>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</si>
  <si>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</si>
  <si>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</si>
  <si>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</si>
  <si>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</si>
  <si>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</si>
  <si>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</si>
  <si>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</si>
  <si>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</si>
  <si>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</si>
  <si>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</si>
  <si>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</si>
  <si>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</si>
  <si>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</si>
  <si>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</si>
  <si>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</si>
  <si>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</si>
  <si>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</si>
  <si>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</si>
  <si>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</si>
  <si>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</si>
  <si>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</si>
  <si>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</si>
  <si>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</si>
  <si>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</si>
  <si>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</si>
  <si>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</si>
  <si>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</si>
  <si>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</si>
  <si>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</si>
  <si>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</si>
  <si>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</si>
  <si>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</si>
  <si>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</si>
  <si>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</si>
  <si>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</si>
  <si>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</si>
  <si>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</si>
  <si>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</si>
  <si>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</si>
  <si>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</si>
  <si>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</si>
  <si>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</si>
  <si>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</si>
  <si>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</si>
  <si>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</si>
  <si>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</si>
  <si>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</si>
  <si>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</si>
  <si>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</si>
  <si>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</si>
  <si>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</si>
  <si>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</si>
  <si>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</si>
  <si>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</si>
  <si>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</si>
  <si>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</si>
  <si>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</si>
  <si>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</si>
  <si>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</si>
  <si>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</si>
  <si>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</si>
  <si>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</si>
  <si>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</si>
  <si>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</si>
  <si>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</si>
  <si>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</si>
  <si>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</si>
  <si>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</si>
  <si>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</si>
  <si>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</si>
  <si>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</si>
  <si>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</si>
  <si>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</si>
  <si>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</si>
  <si>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</si>
  <si>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</si>
  <si>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</si>
  <si>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</si>
  <si>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</si>
  <si>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</si>
  <si>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</si>
  <si>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</si>
  <si>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</si>
  <si>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</si>
  <si>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</si>
  <si>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</si>
  <si>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</si>
  <si>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</si>
  <si>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</si>
  <si>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</si>
  <si>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</si>
  <si>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</si>
  <si>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</si>
  <si>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</si>
  <si>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</si>
  <si>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</si>
  <si>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</si>
  <si>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</si>
  <si>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</si>
  <si>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</si>
  <si>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</si>
  <si>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</si>
  <si>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</si>
  <si>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</si>
  <si>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</si>
  <si>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</si>
  <si>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</si>
  <si>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</si>
  <si>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</si>
  <si>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</si>
  <si>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</si>
  <si>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</si>
  <si>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</si>
  <si>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</si>
  <si>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</si>
  <si>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</si>
  <si>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</si>
  <si>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</si>
  <si>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</si>
  <si>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</si>
  <si>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</si>
  <si>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</si>
  <si>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</si>
  <si>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</si>
  <si>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</si>
  <si>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</si>
  <si>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</si>
  <si>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</si>
  <si>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</si>
  <si>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</si>
  <si>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</si>
  <si>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</si>
  <si>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</si>
  <si>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</si>
  <si>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</si>
  <si>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</si>
  <si>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</si>
  <si>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</si>
  <si>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</si>
  <si>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</si>
  <si>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</si>
  <si>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</si>
  <si>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</si>
  <si>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</si>
  <si>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</si>
  <si>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</si>
  <si>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</si>
  <si>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</si>
  <si>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</si>
  <si>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</si>
  <si>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</si>
  <si>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</si>
  <si>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</si>
  <si>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</si>
  <si>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</si>
  <si>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</si>
  <si>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</si>
  <si>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</si>
  <si>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</si>
  <si>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</si>
  <si>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</si>
  <si>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</si>
  <si>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</si>
  <si>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</si>
  <si>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</si>
  <si>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</si>
  <si>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</si>
  <si>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</si>
  <si>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</si>
  <si>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</si>
  <si>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</si>
  <si>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</si>
  <si>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</si>
  <si>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</si>
  <si>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</si>
  <si>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</si>
  <si>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</si>
  <si>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</si>
  <si>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</si>
  <si>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</si>
  <si>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</si>
  <si>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</si>
  <si>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</si>
  <si>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</si>
  <si>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</si>
  <si>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</si>
  <si>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</si>
  <si>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</si>
  <si>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</si>
  <si>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</si>
  <si>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</si>
  <si>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</si>
  <si>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</si>
  <si>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</si>
  <si>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</si>
  <si>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</si>
  <si>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</si>
  <si>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</si>
  <si>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</si>
  <si>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</si>
  <si>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</si>
  <si>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</si>
  <si>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</si>
  <si>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</si>
  <si>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</si>
  <si>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</si>
  <si>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</si>
  <si>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</si>
  <si>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</si>
  <si>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</si>
  <si>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</si>
  <si>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</si>
  <si>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</si>
  <si>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</si>
  <si>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</si>
  <si>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</si>
  <si>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</si>
  <si>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</si>
  <si>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</si>
  <si>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</si>
  <si>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</si>
  <si>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</si>
  <si>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</si>
  <si>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</si>
  <si>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</si>
  <si>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</si>
  <si>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</si>
  <si>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</si>
  <si>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</si>
  <si>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</si>
  <si>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</si>
  <si>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</si>
  <si>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</si>
  <si>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</si>
  <si>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</si>
  <si>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</si>
  <si>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</si>
  <si>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</si>
  <si>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</si>
  <si>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</si>
  <si>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</si>
  <si>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</si>
  <si>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</si>
  <si>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</si>
  <si>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</si>
  <si>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</si>
  <si>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</si>
  <si>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</si>
  <si>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</si>
  <si>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</si>
  <si>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</si>
  <si>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</si>
  <si>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</si>
  <si>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</si>
  <si>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</si>
  <si>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</si>
  <si>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</si>
  <si>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</si>
  <si>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</si>
  <si>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</si>
  <si>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</si>
  <si>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</si>
  <si>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</si>
  <si>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</si>
  <si>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</si>
  <si>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</si>
  <si>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</si>
  <si>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</si>
  <si>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</si>
  <si>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</si>
  <si>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</si>
  <si>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</si>
  <si>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</si>
  <si>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</si>
  <si>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</si>
  <si>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</si>
  <si>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</si>
  <si>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</si>
  <si>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</si>
  <si>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</si>
  <si>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</si>
  <si>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</si>
  <si>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</si>
  <si>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</si>
  <si>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</si>
  <si>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</si>
  <si>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</si>
  <si>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</si>
  <si>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</si>
  <si>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</si>
  <si>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</si>
  <si>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</si>
  <si>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</si>
  <si>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</si>
  <si>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</si>
  <si>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</si>
  <si>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</si>
  <si>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</si>
  <si>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</si>
  <si>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</si>
  <si>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</si>
  <si>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</si>
  <si>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</si>
  <si>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</si>
  <si>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</si>
  <si>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</si>
  <si>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</si>
  <si>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</si>
  <si>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</si>
  <si>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</si>
  <si>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</si>
  <si>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</si>
  <si>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</si>
  <si>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</si>
  <si>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</si>
  <si>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</si>
  <si>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</si>
  <si>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</si>
  <si>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</si>
  <si>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</si>
  <si>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</si>
  <si>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</si>
  <si>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</si>
  <si>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</si>
  <si>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</si>
  <si>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</si>
  <si>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</si>
  <si>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</si>
  <si>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</si>
  <si>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</si>
  <si>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</si>
  <si>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</si>
  <si>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</si>
  <si>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</si>
  <si>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</si>
  <si>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</si>
  <si>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</si>
  <si>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</si>
  <si>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</si>
  <si>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</si>
  <si>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</si>
  <si>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</si>
  <si>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</si>
  <si>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</si>
  <si>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</si>
  <si>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</si>
  <si>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</si>
  <si>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</si>
  <si>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</si>
  <si>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</si>
  <si>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</si>
  <si>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</si>
  <si>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</si>
  <si>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</si>
  <si>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</si>
  <si>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</si>
  <si>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</si>
  <si>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</si>
  <si>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</si>
  <si>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</si>
  <si>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</si>
  <si>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</si>
  <si>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</si>
  <si>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</si>
  <si>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</si>
  <si>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</si>
  <si>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</si>
  <si>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</si>
  <si>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</si>
  <si>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</si>
  <si>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</si>
  <si>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</si>
  <si>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</si>
  <si>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</si>
  <si>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</si>
  <si>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</si>
  <si>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</si>
  <si>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</si>
  <si>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</si>
  <si>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</si>
  <si>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</si>
  <si>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</si>
  <si>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</si>
  <si>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</si>
  <si>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</si>
  <si>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</si>
  <si>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</si>
  <si>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</si>
  <si>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</si>
  <si>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</si>
  <si>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</si>
  <si>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</si>
  <si>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</si>
  <si>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</si>
  <si>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</si>
  <si>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</si>
  <si>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</si>
  <si>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</si>
  <si>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</si>
  <si>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</si>
  <si>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</si>
  <si>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</si>
  <si>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</si>
  <si>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</si>
  <si>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</si>
  <si>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</si>
  <si>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</si>
  <si>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</si>
  <si>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</si>
  <si>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</si>
  <si>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</si>
  <si>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</si>
  <si>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</si>
  <si>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</si>
  <si>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</si>
  <si>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</si>
  <si>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</si>
  <si>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</si>
  <si>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</si>
  <si>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</si>
  <si>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</si>
  <si>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</si>
  <si>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</si>
  <si>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</si>
  <si>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</si>
  <si>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</si>
  <si>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</si>
  <si>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</si>
  <si>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</si>
  <si>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</si>
  <si>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</si>
  <si>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</si>
  <si>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</si>
  <si>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</si>
  <si>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</si>
  <si>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</si>
  <si>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</si>
  <si>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</si>
  <si>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</si>
  <si>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</si>
  <si>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</si>
  <si>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</si>
  <si>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</si>
  <si>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</si>
  <si>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</si>
  <si>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</si>
  <si>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</si>
  <si>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</si>
  <si>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</si>
  <si>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</si>
  <si>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</si>
  <si>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</si>
  <si>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</si>
  <si>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</si>
  <si>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</si>
  <si>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</si>
  <si>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</si>
  <si>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</si>
  <si>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</si>
  <si>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</si>
  <si>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</si>
  <si>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</si>
  <si>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</si>
  <si>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</si>
  <si>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</si>
  <si>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</si>
  <si>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</si>
  <si>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</si>
  <si>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</si>
  <si>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</si>
  <si>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</si>
  <si>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</si>
  <si>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</si>
  <si>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</si>
  <si>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</si>
  <si>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</si>
  <si>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</si>
  <si>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</si>
  <si>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</si>
  <si>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</si>
  <si>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</si>
  <si>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</si>
  <si>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</si>
  <si>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</si>
  <si>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</si>
  <si>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</si>
  <si>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</si>
  <si>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</si>
  <si>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</si>
  <si>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</si>
  <si>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</si>
  <si>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</si>
  <si>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</si>
  <si>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</si>
  <si>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</si>
  <si>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</si>
  <si>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</si>
  <si>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</si>
  <si>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</si>
  <si>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</si>
  <si>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</si>
  <si>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</si>
  <si>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</si>
  <si>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</si>
  <si>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</si>
  <si>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</si>
  <si>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</si>
  <si>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</si>
  <si>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</si>
  <si>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</si>
  <si>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</si>
  <si>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</si>
  <si>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</si>
  <si>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</si>
  <si>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</si>
  <si>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</si>
  <si>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</si>
  <si>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</si>
  <si>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</si>
  <si>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</si>
  <si>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</si>
  <si>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</si>
  <si>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</si>
  <si>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</si>
  <si>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</si>
  <si>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</si>
  <si>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</si>
  <si>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</si>
  <si>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</si>
  <si>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</si>
  <si>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</si>
  <si>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</si>
  <si>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</si>
  <si>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</si>
  <si>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</si>
  <si>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</si>
  <si>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</si>
  <si>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</si>
  <si>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</si>
  <si>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</si>
  <si>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</si>
  <si>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</si>
  <si>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</si>
  <si>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</si>
  <si>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</si>
  <si>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</si>
  <si>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</si>
  <si>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</si>
  <si>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</si>
  <si>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</si>
  <si>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</si>
  <si>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</si>
  <si>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</si>
  <si>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</si>
  <si>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</si>
  <si>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</si>
  <si>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</si>
  <si>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</si>
  <si>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</si>
  <si>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</si>
  <si>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</si>
  <si>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</si>
  <si>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</si>
  <si>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</si>
  <si>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</si>
  <si>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</si>
  <si>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</si>
  <si>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</si>
  <si>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</si>
  <si>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</si>
  <si>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</si>
  <si>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</si>
  <si>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</si>
  <si>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</si>
  <si>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</si>
  <si>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</si>
  <si>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</si>
  <si>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</si>
  <si>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</si>
  <si>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</si>
  <si>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</si>
  <si>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</si>
  <si>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</si>
  <si>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</si>
  <si>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</si>
  <si>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</si>
  <si>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</si>
  <si>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</si>
  <si>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</si>
  <si>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</si>
  <si>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</si>
  <si>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</si>
  <si>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</si>
  <si>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</si>
  <si>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</si>
  <si>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</si>
  <si>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</si>
  <si>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</si>
  <si>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</si>
  <si>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</si>
  <si>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</si>
  <si>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</si>
  <si>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</si>
  <si>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</si>
  <si>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</si>
  <si>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</si>
  <si>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</si>
  <si>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</si>
  <si>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</si>
  <si>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</si>
  <si>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</si>
  <si>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</si>
  <si>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</si>
  <si>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</si>
  <si>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</si>
  <si>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</si>
  <si>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</si>
  <si>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</si>
  <si>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</si>
  <si>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</si>
  <si>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</si>
  <si>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</si>
  <si>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</si>
  <si>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</si>
  <si>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</si>
  <si>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</si>
  <si>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</si>
  <si>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</si>
  <si>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</si>
  <si>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</si>
  <si>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</si>
  <si>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</si>
  <si>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</si>
  <si>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</si>
  <si>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</si>
  <si>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</si>
  <si>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</si>
  <si>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</si>
  <si>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</si>
  <si>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</si>
  <si>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</si>
  <si>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</si>
  <si>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</si>
  <si>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</si>
  <si>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</si>
  <si>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</si>
  <si>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</si>
  <si>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</si>
  <si>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</si>
  <si>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</si>
  <si>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</si>
  <si>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</si>
  <si>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</si>
  <si>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</si>
  <si>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</si>
  <si>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</si>
  <si>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</si>
  <si>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</si>
  <si>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</si>
  <si>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</si>
  <si>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</si>
  <si>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</si>
  <si>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</si>
  <si>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</si>
  <si>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</si>
  <si>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</si>
  <si>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</si>
  <si>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</si>
  <si>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</si>
  <si>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</si>
  <si>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</si>
  <si>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</si>
  <si>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</si>
  <si>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</si>
  <si>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</si>
  <si>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</si>
  <si>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</si>
  <si>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</si>
  <si>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</si>
  <si>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</si>
  <si>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</si>
  <si>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</si>
  <si>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</si>
  <si>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</si>
  <si>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</si>
  <si>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</si>
  <si>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</si>
  <si>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</si>
  <si>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</si>
  <si>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</si>
  <si>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</si>
  <si>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</si>
  <si>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</si>
  <si>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</si>
  <si>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</si>
  <si>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</si>
  <si>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</si>
  <si>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</si>
  <si>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</si>
  <si>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</si>
  <si>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</si>
  <si>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</si>
  <si>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</si>
  <si>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</si>
  <si>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</si>
  <si>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</si>
  <si>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</si>
  <si>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</si>
  <si>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</si>
  <si>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</si>
  <si>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</si>
  <si>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</si>
  <si>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</si>
  <si>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</si>
  <si>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</si>
  <si>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</si>
  <si>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</si>
  <si>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</si>
  <si>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</si>
  <si>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</si>
  <si>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</si>
  <si>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</si>
  <si>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</si>
  <si>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</si>
  <si>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</si>
  <si>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</si>
  <si>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</si>
  <si>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</si>
  <si>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</si>
  <si>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</si>
  <si>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</si>
  <si>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</si>
  <si>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</si>
  <si>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</si>
  <si>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</si>
  <si>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</si>
  <si>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</si>
  <si>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</si>
  <si>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</si>
  <si>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</si>
  <si>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</si>
  <si>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</si>
  <si>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</si>
  <si>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</si>
  <si>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</si>
  <si>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</si>
  <si>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</si>
  <si>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</si>
  <si>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</si>
  <si>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</si>
  <si>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</si>
  <si>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</si>
  <si>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</si>
  <si>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</si>
  <si>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</si>
  <si>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</si>
  <si>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</si>
  <si>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</si>
  <si>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</si>
  <si>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</si>
  <si>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</si>
  <si>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</si>
  <si>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</si>
  <si>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</si>
  <si>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</si>
  <si>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</si>
  <si>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</si>
  <si>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</si>
  <si>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</si>
  <si>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</si>
  <si>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</si>
  <si>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</si>
  <si>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</si>
  <si>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</si>
  <si>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</si>
  <si>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</si>
  <si>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</si>
  <si>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</si>
  <si>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</si>
  <si>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</si>
  <si>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</si>
  <si>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</si>
  <si>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</si>
  <si>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</si>
  <si>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</si>
  <si>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</si>
  <si>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</si>
  <si>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</si>
  <si>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</si>
  <si>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</si>
  <si>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</si>
  <si>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</si>
  <si>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</si>
  <si>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</si>
  <si>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</si>
  <si>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</si>
  <si>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</si>
  <si>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</si>
  <si>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</si>
  <si>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</si>
  <si>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</si>
  <si>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</si>
  <si>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</si>
  <si>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</si>
  <si>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</si>
  <si>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</si>
  <si>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</si>
  <si>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</si>
  <si>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</si>
  <si>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</si>
  <si>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</si>
  <si>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</si>
  <si>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</si>
  <si>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</si>
  <si>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</si>
  <si>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</si>
  <si>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</si>
  <si>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</si>
  <si>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</si>
  <si>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</si>
  <si>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</si>
  <si>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</si>
  <si>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</si>
  <si>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</si>
  <si>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</si>
  <si>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</si>
  <si>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</si>
  <si>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</si>
  <si>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</si>
  <si>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</si>
  <si>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</si>
  <si>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</si>
  <si>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</si>
  <si>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</si>
  <si>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</si>
  <si>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</si>
  <si>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</si>
  <si>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</si>
  <si>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</si>
  <si>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</si>
  <si>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</si>
  <si>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</si>
  <si>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</si>
  <si>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</si>
  <si>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</si>
  <si>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</si>
  <si>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</si>
  <si>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</si>
  <si>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</si>
  <si>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</si>
  <si>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</si>
  <si>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</si>
  <si>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</si>
  <si>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</si>
  <si>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</si>
  <si>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</si>
  <si>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</si>
  <si>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</si>
  <si>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</si>
  <si>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</si>
  <si>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</si>
  <si>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</si>
  <si>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</si>
  <si>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</si>
  <si>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</si>
  <si>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</si>
  <si>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</si>
  <si>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</si>
  <si>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</si>
  <si>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</si>
  <si>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</si>
  <si>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</si>
  <si>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</si>
  <si>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</si>
  <si>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</si>
  <si>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</si>
  <si>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</si>
  <si>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</si>
  <si>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</si>
  <si>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</si>
  <si>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</si>
  <si>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</si>
  <si>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</si>
  <si>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</si>
  <si>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</si>
  <si>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</si>
  <si>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</si>
  <si>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</si>
  <si>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</si>
  <si>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</si>
  <si>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</si>
  <si>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</si>
  <si>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</si>
  <si>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</si>
  <si>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</si>
  <si>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</si>
  <si>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</si>
  <si>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</si>
  <si>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</si>
  <si>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</si>
  <si>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</si>
  <si>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</si>
  <si>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</si>
  <si>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</si>
  <si>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</si>
  <si>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</si>
  <si>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</si>
  <si>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</si>
  <si>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</si>
  <si>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</si>
  <si>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</si>
  <si>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</si>
  <si>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</si>
  <si>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</si>
  <si>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</si>
  <si>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</si>
  <si>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</si>
  <si>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</si>
  <si>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</si>
  <si>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</si>
  <si>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</si>
  <si>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</si>
  <si>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</si>
  <si>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</si>
  <si>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</si>
  <si>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</si>
  <si>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</si>
  <si>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</si>
  <si>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</si>
  <si>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</si>
  <si>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</si>
  <si>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</si>
  <si>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</si>
  <si>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</si>
  <si>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</si>
  <si>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</si>
  <si>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</si>
  <si>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</si>
  <si>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</si>
  <si>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</si>
  <si>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</si>
  <si>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</si>
  <si>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</si>
  <si>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</si>
  <si>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</si>
  <si>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</si>
  <si>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</si>
  <si>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</si>
  <si>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</si>
  <si>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</si>
  <si>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</si>
  <si>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</si>
  <si>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</si>
  <si>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</si>
  <si>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</si>
  <si>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</si>
  <si>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</si>
  <si>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</si>
  <si>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</si>
  <si>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</si>
  <si>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</si>
  <si>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</si>
  <si>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</si>
  <si>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</si>
  <si>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</si>
  <si>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</si>
  <si>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</si>
  <si>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</si>
  <si>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</si>
  <si>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</si>
  <si>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</si>
  <si>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</si>
  <si>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</si>
  <si>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</si>
  <si>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</si>
  <si>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</si>
  <si>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</si>
  <si>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</si>
  <si>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</si>
  <si>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</si>
  <si>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</si>
  <si>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</si>
  <si>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</si>
  <si>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</si>
  <si>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</si>
  <si>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</si>
  <si>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</si>
  <si>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</si>
  <si>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</si>
  <si>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</si>
  <si>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</si>
  <si>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</si>
  <si>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</si>
  <si>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</si>
  <si>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</si>
  <si>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</si>
  <si>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</si>
  <si>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</si>
  <si>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</si>
  <si>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</si>
  <si>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</si>
  <si>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</si>
  <si>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</si>
  <si>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</si>
  <si>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</si>
  <si>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</si>
  <si>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</si>
  <si>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</si>
  <si>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</si>
  <si>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</si>
  <si>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</si>
  <si>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</si>
  <si>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</si>
  <si>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</si>
  <si>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</si>
  <si>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</si>
  <si>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</si>
  <si>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</si>
  <si>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</si>
  <si>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</si>
  <si>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</si>
  <si>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</si>
  <si>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</si>
  <si>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</si>
  <si>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</si>
  <si>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</si>
  <si>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</si>
  <si>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</si>
  <si>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</si>
  <si>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</si>
  <si>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</si>
  <si>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</si>
  <si>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</si>
  <si>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</si>
  <si>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</si>
  <si>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</si>
  <si>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</si>
  <si>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</si>
  <si>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</si>
  <si>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</si>
  <si>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</si>
  <si>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</si>
  <si>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</si>
  <si>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</si>
  <si>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</si>
  <si>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</si>
  <si>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</si>
  <si>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</si>
  <si>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</si>
  <si>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</si>
  <si>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</si>
  <si>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</si>
  <si>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</si>
  <si>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</si>
  <si>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</si>
  <si>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</si>
  <si>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</si>
  <si>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</si>
  <si>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</si>
  <si>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</si>
  <si>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</si>
  <si>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</si>
  <si>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</si>
  <si>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</si>
  <si>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</si>
  <si>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</si>
  <si>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</si>
  <si>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</si>
  <si>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</si>
  <si>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</si>
  <si>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</si>
  <si>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</si>
  <si>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</si>
  <si>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</si>
  <si>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</si>
  <si>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</si>
  <si>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</si>
  <si>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</si>
  <si>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</si>
  <si>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</si>
  <si>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</si>
  <si>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</si>
  <si>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</si>
  <si>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</si>
  <si>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</si>
  <si>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</si>
  <si>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</si>
  <si>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</si>
  <si>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</si>
  <si>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</si>
  <si>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</si>
  <si>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</si>
  <si>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</si>
  <si>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</si>
  <si>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</si>
  <si>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</si>
  <si>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</si>
  <si>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</si>
  <si>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</si>
  <si>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</si>
  <si>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</si>
  <si>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</si>
  <si>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</si>
  <si>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</si>
  <si>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</si>
  <si>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</si>
  <si>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</si>
  <si>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</si>
  <si>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</si>
  <si>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</si>
  <si>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</si>
  <si>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</si>
  <si>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</si>
  <si>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</si>
  <si>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</si>
  <si>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</si>
  <si>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</si>
  <si>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</si>
  <si>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</si>
  <si>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</si>
  <si>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</si>
  <si>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</si>
  <si>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</si>
  <si>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</si>
  <si>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</si>
  <si>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</si>
  <si>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</si>
  <si>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</si>
  <si>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</si>
  <si>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</si>
  <si>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</si>
  <si>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</si>
  <si>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</si>
  <si>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</si>
  <si>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</si>
  <si>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</si>
  <si>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</si>
  <si>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</si>
  <si>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</si>
  <si>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</si>
  <si>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</si>
  <si>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</si>
  <si>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</si>
  <si>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</si>
  <si>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</si>
  <si>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</si>
  <si>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</si>
  <si>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</si>
  <si>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</si>
  <si>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</si>
  <si>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</si>
  <si>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</si>
  <si>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</si>
  <si>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</si>
  <si>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</si>
  <si>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</si>
  <si>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</si>
  <si>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</si>
  <si>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</si>
  <si>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</si>
  <si>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</si>
  <si>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</si>
  <si>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</si>
  <si>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</si>
  <si>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</si>
  <si>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</si>
  <si>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</si>
  <si>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</si>
  <si>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</si>
  <si>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</si>
  <si>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</si>
  <si>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</si>
  <si>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</si>
  <si>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</si>
  <si>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</si>
  <si>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</si>
  <si>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</si>
  <si>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</si>
  <si>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</si>
  <si>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</si>
  <si>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</si>
  <si>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</si>
  <si>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</si>
  <si>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</si>
  <si>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</si>
  <si>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</si>
  <si>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</si>
  <si>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</si>
  <si>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</si>
  <si>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</si>
  <si>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</si>
  <si>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</si>
  <si>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</si>
  <si>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</si>
  <si>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</si>
  <si>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</si>
  <si>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</si>
  <si>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</si>
  <si>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</si>
  <si>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</si>
  <si>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</si>
  <si>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</si>
  <si>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</si>
  <si>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</si>
  <si>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</si>
  <si>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</si>
  <si>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</si>
  <si>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</si>
  <si>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</si>
  <si>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</si>
  <si>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</si>
  <si>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</si>
  <si>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</si>
  <si>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</si>
  <si>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</si>
  <si>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</si>
  <si>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</si>
  <si>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</si>
  <si>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</si>
  <si>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</si>
  <si>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</si>
  <si>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</si>
  <si>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</si>
  <si>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</si>
  <si>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</si>
  <si>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</si>
  <si>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</si>
  <si>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</si>
  <si>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</si>
  <si>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</si>
  <si>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</si>
  <si>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</si>
  <si>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</si>
  <si>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</si>
  <si>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</si>
  <si>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</si>
  <si>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</si>
  <si>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</si>
  <si>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</si>
  <si>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</si>
  <si>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</si>
  <si>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</si>
  <si>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</si>
  <si>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</si>
  <si>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</si>
  <si>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</si>
  <si>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</si>
  <si>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</si>
  <si>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</si>
  <si>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</si>
  <si>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</si>
  <si>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</si>
  <si>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</si>
  <si>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</si>
  <si>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</si>
  <si>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</si>
  <si>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</si>
  <si>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</si>
  <si>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</si>
  <si>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</si>
  <si>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</si>
  <si>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</si>
  <si>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</si>
  <si>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</si>
  <si>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</si>
  <si>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</si>
  <si>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</si>
  <si>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</si>
  <si>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</si>
  <si>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</si>
  <si>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</si>
  <si>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</si>
  <si>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</si>
  <si>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</si>
  <si>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</si>
  <si>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</si>
  <si>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</si>
  <si>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</si>
  <si>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</si>
  <si>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</si>
  <si>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</si>
  <si>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</si>
  <si>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</si>
  <si>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</si>
  <si>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</si>
  <si>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</si>
  <si>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</si>
  <si>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</si>
  <si>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</si>
  <si>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</si>
  <si>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</si>
  <si>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</si>
  <si>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</si>
  <si>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</si>
  <si>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</si>
  <si>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</si>
  <si>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</si>
  <si>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</si>
  <si>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</si>
  <si>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</si>
  <si>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</si>
  <si>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</si>
  <si>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</si>
  <si>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</si>
  <si>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</si>
  <si>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</si>
  <si>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</si>
  <si>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</si>
  <si>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</si>
  <si>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</si>
  <si>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</si>
  <si>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</si>
  <si>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</si>
  <si>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</si>
  <si>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</si>
  <si>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</si>
  <si>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</si>
  <si>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</si>
  <si>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</si>
  <si>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</si>
  <si>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</si>
  <si>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</si>
  <si>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</si>
  <si>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</si>
  <si>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</si>
  <si>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</si>
  <si>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</si>
  <si>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</si>
  <si>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</si>
  <si>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</si>
  <si>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</si>
  <si>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</si>
  <si>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</si>
  <si>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</si>
  <si>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</si>
  <si>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</si>
  <si>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</si>
  <si>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</si>
  <si>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</si>
  <si>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</si>
  <si>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</si>
  <si>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</si>
  <si>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</si>
  <si>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</si>
  <si>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</si>
  <si>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</si>
  <si>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</si>
  <si>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</si>
  <si>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</si>
  <si>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</si>
  <si>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</si>
  <si>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</si>
  <si>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</si>
  <si>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</si>
  <si>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</si>
  <si>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</si>
  <si>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</si>
  <si>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</si>
  <si>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</si>
  <si>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</si>
  <si>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</si>
  <si>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</si>
  <si>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</si>
  <si>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</si>
  <si>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</si>
  <si>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</si>
  <si>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</si>
  <si>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</si>
  <si>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</si>
  <si>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</si>
  <si>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</si>
  <si>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</si>
  <si>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</si>
  <si>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</si>
  <si>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</si>
  <si>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</si>
  <si>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</si>
  <si>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</si>
  <si>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</si>
  <si>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</si>
  <si>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</si>
  <si>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</si>
  <si>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</si>
  <si>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</si>
  <si>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</si>
  <si>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</si>
  <si>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</si>
  <si>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</si>
  <si>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</si>
  <si>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</si>
  <si>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</si>
  <si>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</si>
  <si>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</si>
  <si>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</si>
  <si>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</si>
  <si>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</si>
  <si>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</si>
  <si>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</si>
  <si>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</si>
  <si>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</si>
  <si>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</si>
  <si>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</si>
  <si>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</si>
  <si>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</si>
  <si>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</si>
  <si>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</si>
  <si>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</si>
  <si>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</si>
  <si>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</si>
  <si>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</si>
  <si>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</si>
  <si>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</si>
  <si>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</si>
  <si>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</si>
  <si>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</si>
  <si>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</si>
  <si>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</si>
  <si>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</si>
  <si>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</si>
  <si>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</si>
  <si>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</si>
  <si>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</si>
  <si>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</si>
  <si>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</si>
  <si>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</si>
  <si>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</si>
  <si>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</si>
  <si>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</si>
  <si>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</si>
  <si>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</si>
  <si>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</si>
  <si>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</si>
  <si>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</si>
  <si>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</si>
  <si>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</si>
  <si>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</si>
  <si>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</si>
  <si>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</si>
  <si>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</si>
  <si>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</si>
  <si>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</si>
  <si>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</si>
  <si>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</si>
  <si>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</si>
  <si>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</si>
  <si>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</si>
  <si>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</si>
  <si>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</si>
  <si>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</si>
  <si>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</si>
  <si>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</si>
  <si>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</si>
  <si>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</si>
  <si>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</si>
  <si>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</si>
  <si>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</si>
  <si>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</si>
  <si>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</si>
  <si>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</si>
  <si>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</si>
  <si>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</si>
  <si>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</si>
  <si>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</si>
  <si>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</si>
  <si>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</si>
  <si>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</si>
  <si>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</si>
  <si>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</si>
  <si>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</si>
  <si>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</si>
  <si>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</si>
  <si>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</si>
  <si>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</si>
  <si>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</si>
  <si>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</si>
  <si>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</si>
  <si>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</si>
  <si>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</si>
  <si>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</si>
  <si>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</si>
  <si>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</si>
  <si>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</si>
  <si>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</si>
  <si>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</si>
  <si>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</si>
  <si>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</si>
  <si>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</si>
  <si>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</si>
  <si>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</si>
  <si>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</si>
  <si>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</si>
  <si>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</si>
  <si>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</si>
  <si>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</si>
  <si>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</si>
  <si>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</si>
  <si>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</si>
  <si>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</si>
  <si>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</si>
  <si>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</si>
  <si>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</si>
  <si>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</si>
  <si>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</si>
  <si>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</si>
  <si>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</si>
  <si>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</si>
  <si>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</si>
  <si>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</si>
  <si>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</si>
  <si>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</si>
  <si>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</si>
  <si>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</si>
  <si>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</si>
  <si>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</si>
  <si>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</si>
  <si>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</si>
  <si>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</si>
  <si>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</si>
  <si>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</si>
  <si>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</si>
  <si>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</si>
  <si>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</si>
  <si>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</si>
  <si>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</si>
  <si>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</si>
  <si>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</si>
  <si>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</si>
  <si>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</si>
  <si>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</si>
  <si>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</si>
  <si>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</si>
  <si>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</si>
  <si>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</si>
  <si>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</si>
  <si>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</si>
  <si>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</si>
  <si>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</si>
  <si>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</si>
  <si>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</si>
  <si>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</si>
  <si>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</si>
  <si>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</si>
  <si>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</si>
  <si>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</si>
  <si>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</si>
  <si>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</si>
  <si>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</si>
  <si>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</si>
  <si>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</si>
  <si>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</si>
  <si>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</si>
  <si>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</si>
  <si>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</si>
  <si>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</si>
  <si>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</si>
  <si>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</si>
  <si>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</si>
  <si>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</si>
  <si>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</si>
  <si>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</si>
  <si>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</si>
  <si>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</si>
  <si>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</si>
  <si>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</si>
  <si>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</si>
  <si>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</si>
  <si>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</si>
  <si>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</si>
  <si>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</si>
  <si>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</si>
  <si>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</si>
  <si>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</si>
  <si>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</si>
  <si>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</si>
  <si>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</si>
  <si>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</si>
  <si>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</si>
  <si>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</si>
  <si>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</si>
  <si>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</si>
  <si>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</si>
  <si>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</si>
  <si>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</si>
  <si>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</si>
  <si>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</si>
  <si>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</si>
  <si>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</si>
  <si>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</si>
  <si>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</si>
  <si>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</si>
  <si>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</si>
  <si>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</si>
  <si>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</si>
  <si>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</si>
  <si>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</si>
  <si>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</si>
  <si>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</si>
  <si>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</si>
  <si>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</si>
  <si>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</si>
  <si>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</si>
  <si>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</si>
  <si>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</si>
  <si>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</si>
  <si>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</si>
  <si>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</si>
  <si>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</si>
  <si>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</si>
  <si>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</si>
  <si>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</si>
  <si>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</si>
  <si>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</si>
  <si>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</si>
  <si>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</si>
  <si>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</si>
  <si>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</si>
  <si>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</si>
  <si>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</si>
  <si>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</si>
  <si>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</si>
  <si>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</si>
  <si>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</si>
  <si>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</si>
  <si>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</si>
  <si>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</si>
  <si>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</si>
  <si>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</si>
  <si>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</si>
  <si>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</si>
  <si>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</si>
  <si>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</si>
  <si>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</si>
  <si>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</si>
  <si>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</si>
  <si>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</si>
  <si>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</si>
  <si>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</si>
  <si>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</si>
  <si>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</si>
  <si>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</si>
  <si>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</si>
  <si>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</si>
  <si>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</si>
  <si>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</si>
  <si>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</si>
  <si>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</si>
  <si>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</si>
  <si>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</si>
  <si>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</si>
  <si>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</si>
  <si>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</si>
  <si>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</si>
  <si>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</si>
  <si>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</si>
  <si>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</si>
  <si>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</si>
  <si>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</si>
  <si>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</si>
  <si>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</si>
  <si>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</si>
  <si>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</si>
  <si>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</si>
  <si>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</si>
  <si>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</si>
  <si>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</si>
  <si>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</si>
  <si>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</si>
  <si>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</si>
  <si>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</si>
  <si>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</si>
  <si>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</si>
  <si>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</si>
  <si>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</si>
  <si>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</si>
  <si>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</si>
  <si>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</si>
  <si>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</si>
  <si>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</si>
  <si>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</si>
  <si>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</si>
  <si>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</si>
  <si>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</si>
  <si>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</si>
  <si>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</si>
  <si>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</si>
  <si>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</si>
  <si>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</si>
  <si>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</si>
  <si>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</si>
  <si>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</si>
  <si>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</si>
  <si>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</si>
  <si>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</si>
  <si>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</si>
  <si>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</si>
  <si>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</si>
  <si>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</si>
  <si>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</si>
  <si>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</si>
  <si>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</si>
  <si>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</si>
  <si>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</si>
  <si>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</si>
  <si>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</si>
  <si>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</si>
  <si>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</si>
  <si>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</si>
  <si>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</si>
  <si>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</si>
  <si>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</si>
  <si>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</si>
  <si>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</si>
  <si>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</si>
  <si>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</si>
  <si>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</si>
  <si>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</si>
  <si>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</si>
  <si>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</si>
  <si>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</si>
  <si>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</si>
  <si>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</si>
  <si>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</si>
  <si>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</si>
  <si>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</si>
  <si>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</si>
  <si>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</si>
  <si>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</si>
  <si>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</si>
  <si>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</si>
  <si>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</si>
  <si>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</si>
  <si>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</si>
  <si>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</si>
  <si>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</si>
  <si>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</si>
  <si>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</si>
  <si>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</si>
  <si>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</si>
  <si>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</si>
  <si>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</si>
  <si>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</si>
  <si>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</si>
  <si>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</si>
  <si>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</si>
  <si>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</si>
  <si>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</si>
  <si>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</si>
  <si>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</si>
  <si>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</si>
  <si>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</si>
  <si>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</si>
  <si>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</si>
  <si>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</si>
  <si>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</si>
  <si>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</si>
  <si>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</si>
  <si>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</si>
  <si>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</si>
  <si>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</si>
  <si>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</si>
  <si>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</si>
  <si>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</si>
  <si>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</si>
  <si>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</si>
  <si>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</si>
  <si>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</si>
  <si>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</si>
  <si>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</si>
  <si>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</si>
  <si>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</si>
  <si>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</si>
  <si>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</si>
  <si>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</si>
  <si>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</si>
  <si>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</si>
  <si>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</si>
  <si>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</si>
  <si>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</si>
  <si>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</si>
  <si>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</si>
  <si>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</si>
  <si>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</si>
  <si>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</si>
  <si>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</si>
  <si>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</si>
  <si>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</si>
  <si>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</si>
  <si>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</si>
  <si>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</si>
  <si>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</si>
  <si>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</si>
  <si>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</si>
  <si>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</si>
  <si>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</si>
  <si>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</si>
  <si>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</si>
  <si>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</si>
  <si>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</si>
  <si>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</si>
  <si>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</si>
  <si>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</si>
  <si>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</si>
  <si>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</si>
  <si>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</si>
  <si>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</si>
  <si>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</si>
  <si>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</si>
  <si>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</si>
  <si>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</si>
  <si>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</si>
  <si>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</si>
  <si>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</si>
  <si>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</si>
  <si>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</si>
  <si>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</si>
  <si>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</si>
  <si>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</si>
  <si>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</si>
  <si>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</si>
  <si>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</si>
  <si>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</si>
  <si>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</si>
  <si>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</si>
  <si>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</si>
  <si>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</si>
  <si>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</si>
  <si>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</si>
  <si>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</si>
  <si>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</si>
  <si>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</si>
  <si>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</si>
  <si>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</si>
  <si>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</si>
  <si>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</si>
  <si>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</si>
  <si>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</si>
  <si>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</si>
  <si>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</si>
  <si>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</si>
  <si>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</si>
  <si>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</si>
  <si>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</si>
  <si>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</si>
  <si>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</si>
  <si>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</si>
  <si>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</si>
  <si>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</si>
  <si>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</si>
  <si>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</si>
  <si>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</si>
  <si>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</si>
  <si>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</si>
  <si>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</si>
  <si>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</si>
  <si>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</si>
  <si>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</si>
  <si>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</si>
  <si>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</si>
  <si>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</si>
  <si>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</si>
  <si>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</si>
  <si>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</si>
  <si>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</si>
  <si>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</si>
  <si>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</si>
  <si>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</si>
  <si>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</si>
  <si>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</si>
  <si>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</si>
  <si>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</si>
  <si>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</si>
  <si>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</si>
  <si>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</si>
  <si>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</si>
  <si>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</si>
  <si>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</si>
  <si>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</si>
  <si>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</si>
  <si>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</si>
  <si>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</si>
  <si>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</si>
  <si>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</si>
  <si>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</si>
  <si>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</si>
  <si>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</si>
  <si>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</si>
  <si>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</si>
  <si>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</si>
  <si>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</si>
  <si>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</si>
  <si>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</si>
  <si>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</si>
  <si>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</si>
  <si>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</si>
  <si>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</si>
  <si>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</si>
  <si>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</si>
  <si>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</si>
  <si>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</si>
  <si>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</si>
  <si>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</si>
  <si>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</si>
  <si>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</si>
  <si>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</si>
  <si>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</si>
  <si>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</si>
  <si>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</si>
  <si>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</si>
  <si>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</si>
  <si>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</si>
  <si>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</si>
  <si>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</si>
  <si>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</si>
  <si>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</si>
  <si>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</si>
  <si>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</si>
  <si>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</si>
  <si>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</si>
  <si>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</si>
  <si>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</si>
  <si>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</si>
  <si>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</si>
  <si>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</si>
  <si>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</si>
  <si>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</si>
  <si>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</si>
  <si>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</si>
  <si>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</si>
  <si>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</si>
  <si>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</si>
  <si>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</si>
  <si>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</si>
  <si>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</si>
  <si>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</si>
  <si>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</si>
  <si>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</si>
  <si>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</si>
  <si>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</si>
  <si>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</si>
  <si>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</si>
  <si>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</si>
  <si>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</si>
  <si>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</si>
  <si>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</si>
  <si>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</si>
  <si>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</si>
  <si>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</si>
  <si>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</si>
  <si>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</si>
  <si>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</si>
  <si>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</si>
  <si>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</si>
  <si>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</si>
  <si>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</si>
  <si>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</si>
  <si>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</si>
  <si>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</si>
  <si>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</si>
  <si>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</si>
  <si>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</si>
  <si>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</si>
  <si>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</si>
  <si>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</si>
  <si>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</si>
  <si>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</si>
  <si>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</si>
  <si>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</si>
  <si>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</si>
  <si>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</si>
  <si>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</si>
  <si>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</si>
  <si>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</si>
  <si>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</si>
  <si>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</si>
  <si>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</si>
  <si>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</si>
  <si>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</si>
  <si>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</si>
  <si>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</si>
  <si>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</si>
  <si>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</si>
  <si>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</si>
  <si>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</si>
  <si>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</si>
  <si>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</si>
  <si>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</si>
  <si>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</si>
  <si>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</si>
  <si>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</si>
  <si>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</si>
  <si>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</si>
  <si>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</si>
  <si>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</si>
  <si>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</si>
  <si>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</si>
  <si>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</si>
  <si>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</si>
  <si>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</si>
  <si>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</si>
  <si>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</si>
  <si>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</si>
  <si>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</si>
  <si>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</si>
  <si>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</si>
  <si>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</si>
  <si>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</si>
  <si>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</si>
  <si>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</si>
  <si>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</si>
  <si>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</si>
  <si>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</si>
  <si>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</si>
  <si>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</si>
  <si>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</si>
  <si>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</si>
  <si>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</si>
  <si>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</si>
  <si>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</si>
  <si>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</si>
  <si>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</si>
  <si>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</si>
  <si>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</si>
  <si>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</si>
  <si>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</si>
  <si>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</si>
  <si>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</si>
  <si>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</si>
  <si>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</si>
  <si>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</si>
  <si>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</si>
  <si>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</si>
  <si>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</si>
  <si>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</si>
  <si>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</si>
  <si>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</si>
  <si>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</si>
  <si>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</si>
  <si>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</si>
  <si>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</si>
  <si>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</si>
  <si>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</si>
  <si>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</si>
  <si>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</si>
  <si>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</si>
  <si>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</si>
  <si>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</si>
  <si>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</si>
  <si>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</si>
  <si>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</si>
  <si>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</si>
  <si>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</si>
  <si>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</si>
  <si>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</si>
  <si>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</si>
  <si>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</si>
  <si>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</si>
  <si>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</si>
  <si>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</si>
  <si>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</si>
  <si>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</si>
  <si>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</si>
  <si>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</si>
  <si>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</si>
  <si>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</si>
  <si>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</si>
  <si>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</si>
  <si>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</si>
  <si>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</si>
  <si>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</si>
  <si>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</si>
  <si>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</si>
  <si>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</si>
  <si>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</si>
  <si>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</si>
  <si>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</si>
  <si>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</si>
  <si>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</si>
  <si>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</si>
  <si>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</si>
  <si>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</si>
  <si>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</si>
  <si>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</si>
  <si>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</si>
  <si>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</si>
  <si>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</si>
  <si>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</si>
  <si>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</si>
  <si>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</si>
  <si>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</si>
  <si>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</si>
  <si>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</si>
  <si>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</si>
  <si>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</si>
  <si>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</si>
  <si>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</si>
  <si>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</si>
  <si>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</si>
  <si>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</si>
  <si>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</si>
  <si>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</si>
  <si>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</si>
  <si>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</si>
  <si>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</si>
  <si>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</si>
  <si>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</si>
  <si>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</si>
  <si>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</si>
  <si>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</si>
  <si>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</si>
  <si>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</si>
  <si>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</si>
  <si>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</si>
  <si>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</si>
  <si>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</si>
  <si>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</si>
  <si>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</si>
  <si>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</si>
  <si>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</si>
  <si>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</si>
  <si>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</si>
  <si>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</si>
  <si>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</si>
  <si>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</si>
  <si>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</si>
  <si>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</si>
  <si>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</si>
  <si>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</si>
  <si>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</si>
  <si>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</si>
  <si>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</si>
  <si>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</si>
  <si>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</si>
  <si>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</si>
  <si>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</si>
  <si>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</si>
  <si>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</si>
  <si>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</si>
  <si>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</si>
  <si>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</si>
  <si>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</si>
  <si>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</si>
  <si>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</si>
  <si>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</si>
  <si>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</si>
  <si>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</si>
  <si>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</si>
  <si>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</si>
  <si>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</si>
  <si>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</si>
  <si>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</si>
  <si>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</si>
  <si>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</si>
  <si>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</si>
  <si>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</si>
  <si>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</si>
  <si>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</si>
  <si>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</si>
  <si>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</si>
  <si>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</si>
  <si>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</si>
  <si>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</si>
  <si>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</si>
  <si>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</si>
  <si>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</si>
  <si>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</si>
  <si>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</si>
  <si>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</si>
  <si>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</si>
  <si>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</si>
  <si>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</si>
  <si>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</si>
  <si>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</si>
  <si>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</si>
  <si>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</si>
  <si>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</si>
  <si>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</si>
  <si>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</si>
  <si>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</si>
  <si>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</si>
  <si>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</si>
  <si>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</si>
  <si>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</si>
  <si>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</si>
  <si>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</si>
  <si>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</si>
  <si>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</si>
  <si>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</si>
  <si>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</si>
  <si>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</si>
  <si>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</si>
  <si>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</si>
  <si>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</si>
  <si>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</si>
  <si>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</si>
  <si>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</si>
  <si>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</si>
  <si>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</si>
  <si>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</si>
  <si>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</si>
  <si>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</si>
  <si>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</si>
  <si>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</si>
  <si>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</si>
  <si>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</si>
  <si>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</si>
  <si>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</si>
  <si>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</si>
  <si>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</si>
  <si>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</si>
  <si>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</si>
  <si>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</si>
  <si>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</si>
  <si>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</si>
  <si>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</si>
  <si>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</si>
  <si>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</si>
  <si>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</si>
  <si>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</si>
  <si>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</si>
  <si>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</si>
  <si>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</si>
  <si>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</si>
  <si>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</si>
  <si>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</si>
  <si>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</si>
  <si>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</si>
  <si>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</si>
  <si>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</si>
  <si>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</si>
  <si>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</si>
  <si>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</si>
  <si>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</si>
  <si>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</si>
  <si>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</si>
  <si>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</si>
  <si>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</si>
  <si>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</si>
  <si>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</si>
  <si>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</si>
  <si>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</si>
  <si>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</si>
  <si>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</si>
  <si>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</si>
  <si>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</si>
  <si>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</si>
  <si>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</si>
  <si>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</si>
  <si>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</si>
  <si>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</si>
  <si>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</si>
  <si>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</si>
  <si>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</si>
  <si>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</si>
  <si>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</si>
  <si>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</si>
  <si>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</si>
  <si>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</si>
  <si>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</si>
  <si>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</si>
  <si>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</si>
  <si>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</si>
  <si>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</si>
  <si>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</si>
  <si>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</si>
  <si>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</si>
  <si>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</si>
  <si>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</si>
  <si>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</si>
  <si>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</si>
  <si>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</si>
  <si>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</si>
  <si>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</si>
  <si>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</si>
  <si>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</si>
  <si>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</si>
  <si>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</si>
  <si>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</si>
  <si>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</si>
  <si>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</si>
  <si>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</si>
  <si>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</si>
  <si>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</si>
  <si>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</si>
  <si>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</si>
  <si>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</si>
  <si>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</si>
  <si>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</si>
  <si>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</si>
  <si>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</si>
  <si>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</si>
  <si>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</si>
  <si>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</si>
  <si>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</si>
  <si>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</si>
  <si>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</si>
  <si>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</si>
  <si>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</si>
  <si>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</si>
  <si>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</si>
  <si>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</si>
  <si>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</si>
  <si>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</si>
  <si>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</si>
  <si>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</si>
  <si>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</si>
  <si>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</si>
  <si>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</si>
  <si>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</si>
  <si>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</si>
  <si>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</si>
  <si>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</si>
  <si>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</si>
  <si>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</si>
  <si>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</si>
  <si>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</si>
  <si>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</si>
  <si>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</si>
  <si>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</si>
  <si>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</si>
  <si>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</si>
  <si>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</si>
  <si>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</si>
  <si>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</si>
  <si>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</si>
  <si>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</si>
  <si>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</si>
  <si>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</si>
  <si>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</si>
  <si>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</si>
  <si>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</si>
  <si>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</si>
  <si>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</si>
  <si>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</si>
  <si>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</si>
  <si>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</si>
  <si>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</si>
  <si>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</si>
  <si>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</si>
  <si>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</si>
  <si>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</si>
  <si>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</si>
  <si>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</si>
  <si>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</si>
  <si>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</si>
  <si>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</si>
  <si>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</si>
  <si>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</si>
  <si>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</si>
  <si>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</si>
  <si>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</si>
  <si>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</si>
  <si>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</si>
  <si>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</si>
  <si>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</si>
  <si>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</si>
  <si>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</si>
  <si>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</si>
  <si>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</si>
  <si>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</si>
  <si>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</si>
  <si>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</si>
  <si>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</si>
  <si>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</si>
  <si>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</si>
  <si>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</si>
  <si>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</si>
  <si>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</si>
  <si>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</si>
  <si>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</si>
  <si>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</si>
  <si>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</si>
  <si>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</si>
  <si>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</si>
  <si>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</si>
  <si>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</si>
  <si>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</si>
  <si>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</si>
  <si>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</si>
  <si>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</si>
  <si>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</si>
  <si>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</si>
  <si>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</si>
  <si>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</si>
  <si>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</si>
  <si>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</si>
  <si>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</si>
  <si>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</si>
  <si>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</si>
  <si>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</si>
  <si>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</si>
  <si>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</si>
  <si>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</si>
  <si>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</si>
  <si>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</si>
  <si>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</si>
  <si>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</si>
  <si>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</si>
  <si>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</si>
  <si>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</si>
  <si>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</si>
  <si>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</si>
  <si>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</si>
  <si>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</si>
  <si>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</si>
  <si>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</si>
  <si>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</si>
  <si>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</si>
  <si>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</si>
  <si>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</si>
  <si>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</si>
  <si>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</si>
  <si>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</si>
  <si>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</si>
  <si>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</si>
  <si>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</si>
  <si>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</si>
  <si>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</si>
  <si>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</si>
  <si>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</si>
  <si>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</si>
  <si>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</si>
  <si>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</si>
  <si>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</si>
  <si>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</si>
  <si>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</si>
  <si>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</si>
  <si>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</si>
  <si>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</si>
  <si>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</si>
  <si>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</si>
  <si>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</si>
  <si>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</si>
  <si>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</si>
  <si>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</si>
  <si>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</si>
  <si>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</si>
  <si>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</si>
  <si>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</si>
  <si>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</si>
  <si>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</si>
  <si>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</si>
  <si>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</si>
  <si>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</si>
  <si>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</si>
  <si>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</si>
  <si>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</si>
  <si>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</si>
  <si>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</si>
  <si>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</si>
  <si>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</si>
  <si>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</si>
  <si>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</si>
  <si>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</si>
  <si>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</si>
  <si>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</si>
  <si>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</si>
  <si>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</si>
  <si>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</si>
  <si>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</si>
  <si>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</si>
  <si>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</si>
  <si>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</si>
  <si>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</si>
  <si>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</si>
  <si>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</si>
  <si>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</si>
  <si>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</si>
  <si>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</si>
  <si>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</si>
  <si>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</si>
  <si>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</si>
  <si>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</si>
  <si>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</si>
  <si>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</si>
  <si>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</si>
  <si>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</si>
  <si>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</si>
  <si>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</si>
  <si>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</si>
  <si>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</si>
  <si>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</si>
  <si>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</si>
  <si>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</si>
  <si>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</si>
  <si>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</si>
  <si>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</si>
  <si>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</si>
  <si>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</si>
  <si>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</si>
  <si>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</si>
  <si>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</si>
  <si>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</si>
  <si>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</si>
  <si>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</si>
  <si>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</si>
  <si>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</si>
  <si>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</si>
  <si>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</si>
  <si>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</si>
  <si>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</si>
  <si>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</si>
  <si>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</si>
  <si>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</si>
  <si>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</si>
  <si>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</si>
  <si>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</si>
  <si>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</si>
  <si>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</si>
  <si>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</si>
  <si>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</si>
  <si>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</si>
  <si>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</si>
  <si>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</si>
  <si>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</si>
  <si>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</si>
  <si>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</si>
  <si>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</si>
  <si>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</si>
  <si>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</si>
  <si>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</si>
  <si>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</si>
  <si>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</si>
  <si>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</si>
  <si>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</si>
  <si>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</si>
  <si>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</si>
  <si>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</si>
  <si>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</si>
  <si>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</si>
  <si>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</si>
  <si>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</si>
  <si>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</si>
  <si>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</si>
  <si>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</si>
  <si>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</si>
  <si>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</si>
  <si>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</si>
  <si>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</si>
  <si>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</si>
  <si>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</si>
  <si>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</si>
  <si>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</si>
  <si>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</si>
  <si>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</si>
  <si>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</si>
  <si>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</si>
  <si>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</si>
  <si>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</si>
  <si>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</si>
  <si>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</si>
  <si>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</si>
  <si>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</si>
  <si>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</si>
  <si>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</si>
  <si>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</si>
  <si>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</si>
  <si>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</si>
  <si>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</si>
  <si>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</si>
  <si>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</si>
  <si>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</si>
  <si>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</si>
  <si>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</si>
  <si>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</si>
  <si>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</si>
  <si>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</si>
  <si>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</si>
  <si>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</si>
  <si>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</si>
  <si>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</si>
  <si>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</si>
  <si>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</si>
  <si>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</si>
  <si>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</si>
  <si>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</si>
  <si>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</si>
  <si>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</si>
  <si>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</si>
  <si>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</si>
  <si>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</si>
  <si>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</si>
  <si>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</si>
  <si>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</si>
  <si>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</si>
  <si>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</si>
  <si>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</si>
  <si>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</si>
  <si>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</si>
  <si>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</si>
  <si>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</si>
  <si>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</si>
  <si>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</si>
  <si>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</si>
  <si>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</si>
  <si>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</si>
  <si>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</si>
  <si>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</si>
  <si>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</si>
  <si>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</si>
  <si>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</si>
  <si>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</si>
  <si>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</si>
  <si>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</si>
  <si>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</si>
  <si>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</si>
  <si>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</si>
  <si>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</si>
  <si>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</si>
  <si>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</si>
  <si>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</si>
  <si>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</si>
  <si>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</si>
  <si>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</si>
  <si>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</si>
  <si>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</si>
  <si>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</si>
  <si>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</si>
  <si>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</si>
  <si>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</si>
  <si>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</si>
  <si>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</si>
  <si>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</si>
  <si>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</si>
  <si>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</si>
  <si>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</si>
  <si>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</si>
  <si>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</si>
  <si>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</si>
  <si>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</si>
  <si>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</si>
  <si>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</si>
  <si>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</si>
  <si>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</si>
  <si>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</si>
  <si>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</si>
  <si>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</si>
  <si>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</si>
  <si>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</si>
  <si>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</si>
  <si>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</si>
  <si>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</si>
  <si>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</si>
  <si>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</si>
  <si>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</si>
  <si>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</si>
  <si>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</si>
  <si>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</si>
  <si>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</si>
  <si>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</si>
  <si>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</si>
  <si>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</si>
  <si>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</si>
  <si>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</si>
  <si>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</si>
  <si>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</si>
  <si>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</si>
  <si>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</si>
  <si>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</si>
  <si>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</si>
  <si>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</si>
  <si>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</si>
  <si>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</si>
  <si>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</si>
  <si>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</si>
  <si>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</si>
  <si>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</si>
  <si>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</si>
  <si>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</si>
  <si>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</si>
  <si>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</si>
  <si>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</si>
  <si>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</si>
  <si>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</si>
  <si>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</si>
  <si>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</si>
  <si>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</si>
  <si>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</si>
  <si>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</si>
  <si>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</si>
  <si>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</si>
  <si>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</si>
  <si>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</si>
  <si>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</si>
  <si>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</si>
  <si>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</si>
  <si>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</si>
  <si>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</si>
  <si>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</si>
  <si>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</si>
  <si>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</si>
  <si>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</si>
  <si>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</si>
  <si>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</si>
  <si>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</si>
  <si>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</si>
  <si>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</si>
  <si>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</si>
  <si>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</si>
  <si>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</si>
  <si>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</si>
  <si>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</si>
  <si>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</si>
  <si>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</si>
  <si>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</si>
  <si>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</si>
  <si>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</si>
  <si>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</si>
  <si>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</si>
  <si>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</si>
  <si>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</si>
  <si>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</si>
  <si>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</si>
  <si>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</si>
  <si>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</si>
  <si>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</si>
  <si>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</si>
  <si>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</si>
  <si>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</si>
  <si>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</si>
  <si>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</si>
  <si>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</si>
  <si>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</si>
  <si>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</si>
  <si>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</si>
  <si>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</si>
  <si>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</si>
  <si>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</si>
  <si>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</si>
  <si>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</si>
  <si>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</si>
  <si>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</si>
  <si>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</si>
  <si>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</si>
  <si>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</si>
  <si>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</si>
  <si>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</si>
  <si>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</si>
  <si>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</si>
  <si>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</si>
  <si>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</si>
  <si>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</si>
  <si>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</si>
  <si>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</si>
  <si>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</si>
  <si>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</si>
  <si>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</si>
  <si>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</si>
  <si>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</si>
  <si>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</si>
  <si>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</si>
  <si>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</si>
  <si>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</si>
  <si>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</si>
  <si>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</si>
  <si>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</si>
  <si>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</si>
  <si>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</si>
  <si>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</si>
  <si>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</si>
  <si>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</si>
  <si>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</si>
  <si>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</si>
  <si>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</si>
  <si>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</si>
  <si>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</si>
  <si>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</si>
  <si>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</si>
  <si>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</si>
  <si>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</si>
  <si>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</si>
  <si>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</si>
  <si>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</si>
  <si>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</si>
  <si>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</si>
  <si>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</si>
  <si>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</si>
  <si>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</si>
  <si>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</si>
  <si>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</si>
  <si>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</si>
  <si>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</si>
  <si>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</si>
  <si>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</si>
  <si>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</si>
  <si>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</si>
  <si>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</si>
  <si>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</si>
  <si>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</si>
  <si>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</si>
  <si>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</si>
  <si>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</si>
  <si>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</si>
  <si>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</si>
  <si>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</si>
  <si>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</si>
  <si>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</si>
  <si>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</si>
  <si>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</si>
  <si>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</si>
  <si>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</si>
  <si>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</si>
  <si>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</si>
  <si>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</si>
  <si>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</si>
  <si>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</si>
  <si>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</si>
  <si>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</si>
  <si>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</si>
  <si>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</si>
  <si>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</si>
  <si>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</si>
  <si>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</si>
  <si>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</si>
  <si>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</si>
  <si>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</si>
  <si>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</si>
  <si>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</si>
  <si>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</si>
  <si>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</si>
  <si>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</si>
  <si>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</si>
  <si>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</si>
  <si>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</si>
  <si>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</si>
  <si>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</si>
  <si>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</si>
  <si>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</si>
  <si>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</si>
  <si>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</si>
  <si>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</si>
  <si>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</si>
  <si>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</si>
  <si>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</si>
  <si>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</si>
  <si>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</si>
  <si>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</si>
  <si>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</si>
  <si>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</si>
  <si>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</si>
  <si>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</si>
  <si>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</si>
  <si>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</si>
  <si>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</si>
  <si>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</si>
  <si>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</si>
  <si>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</si>
  <si>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</si>
  <si>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</si>
  <si>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</si>
  <si>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</si>
  <si>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</si>
  <si>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</si>
  <si>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</si>
  <si>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</si>
  <si>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</si>
  <si>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</si>
  <si>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</si>
  <si>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</si>
  <si>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</si>
  <si>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</si>
  <si>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</si>
  <si>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</si>
  <si>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</si>
  <si>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</si>
  <si>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</si>
  <si>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</si>
  <si>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</si>
  <si>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</si>
  <si>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</si>
  <si>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</si>
  <si>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</si>
  <si>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</si>
  <si>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</si>
  <si>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</si>
  <si>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</si>
  <si>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</si>
  <si>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</si>
  <si>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</si>
  <si>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</si>
  <si>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</si>
  <si>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</si>
  <si>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</si>
  <si>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</si>
  <si>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</si>
  <si>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</si>
  <si>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</si>
  <si>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</si>
  <si>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</si>
  <si>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</si>
  <si>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</si>
  <si>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</si>
  <si>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</si>
  <si>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</si>
  <si>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</si>
  <si>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</si>
  <si>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</si>
  <si>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</si>
  <si>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</si>
  <si>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</si>
  <si>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</si>
  <si>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</si>
  <si>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</si>
  <si>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</si>
  <si>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</si>
  <si>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</si>
  <si>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</si>
  <si>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</si>
  <si>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</si>
  <si>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</si>
  <si>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</si>
  <si>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</si>
  <si>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</si>
  <si>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</si>
  <si>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</si>
  <si>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</si>
  <si>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</si>
  <si>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</si>
  <si>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</si>
  <si>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</si>
  <si>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</si>
  <si>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</si>
  <si>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</si>
  <si>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</si>
  <si>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</si>
  <si>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</si>
  <si>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</si>
  <si>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</si>
  <si>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</si>
  <si>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</si>
  <si>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</si>
  <si>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</si>
  <si>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</si>
  <si>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</si>
  <si>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</si>
  <si>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</si>
  <si>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</si>
  <si>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</si>
  <si>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</si>
  <si>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</si>
  <si>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</si>
  <si>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</si>
  <si>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</si>
  <si>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</si>
  <si>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</si>
  <si>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</si>
  <si>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</si>
  <si>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</si>
  <si>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</si>
  <si>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</si>
  <si>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</si>
  <si>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</si>
  <si>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</si>
  <si>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</si>
  <si>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</si>
  <si>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</si>
  <si>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</si>
  <si>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</si>
  <si>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</si>
  <si>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</si>
  <si>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</si>
  <si>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</si>
  <si>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</si>
  <si>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</si>
  <si>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</si>
  <si>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</si>
  <si>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</si>
  <si>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</si>
  <si>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</si>
  <si>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</si>
  <si>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</si>
  <si>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</si>
  <si>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</si>
  <si>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</si>
  <si>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</si>
  <si>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</si>
  <si>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</si>
  <si>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</si>
  <si>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</si>
  <si>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</si>
  <si>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</si>
  <si>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</si>
  <si>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</si>
  <si>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</si>
  <si>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</si>
  <si>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</si>
  <si>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</si>
  <si>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</si>
  <si>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</si>
  <si>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</si>
  <si>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</si>
  <si>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</si>
  <si>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</si>
  <si>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</si>
  <si>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</si>
  <si>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</si>
  <si>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</si>
  <si>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</si>
  <si>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</si>
  <si>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</si>
  <si>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</si>
  <si>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</si>
  <si>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</si>
  <si>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</si>
  <si>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</si>
  <si>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</si>
  <si>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</si>
  <si>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</si>
  <si>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</si>
  <si>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</si>
  <si>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</si>
  <si>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</si>
  <si>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</si>
  <si>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</si>
  <si>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</si>
  <si>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</si>
  <si>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</si>
  <si>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</si>
  <si>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</si>
  <si>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</si>
  <si>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</si>
  <si>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</si>
  <si>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</si>
  <si>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</si>
  <si>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</si>
  <si>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</si>
  <si>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</si>
  <si>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</si>
  <si>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</si>
  <si>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</si>
  <si>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</si>
  <si>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</si>
  <si>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</si>
  <si>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</si>
  <si>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</si>
  <si>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</si>
  <si>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</si>
  <si>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</si>
  <si>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</si>
  <si>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</si>
  <si>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</si>
  <si>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</si>
  <si>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</si>
  <si>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</si>
  <si>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</si>
  <si>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</si>
  <si>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</si>
  <si>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</si>
  <si>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</si>
  <si>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</si>
  <si>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</si>
  <si>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</si>
  <si>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</si>
  <si>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</si>
  <si>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</si>
  <si>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</si>
  <si>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</si>
  <si>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</si>
  <si>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</si>
  <si>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</si>
  <si>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</si>
  <si>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</si>
  <si>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</si>
  <si>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</si>
  <si>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</si>
  <si>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</si>
  <si>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</si>
  <si>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</si>
  <si>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</si>
  <si>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</si>
  <si>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</si>
  <si>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</si>
  <si>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</si>
  <si>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</si>
  <si>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</si>
  <si>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</si>
  <si>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</si>
  <si>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</si>
  <si>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</si>
  <si>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</si>
  <si>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</si>
  <si>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</si>
  <si>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</si>
  <si>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</si>
  <si>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</si>
  <si>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</si>
  <si>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</si>
  <si>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</si>
  <si>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</si>
  <si>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</si>
  <si>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</si>
  <si>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</si>
  <si>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</si>
  <si>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</si>
  <si>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</si>
  <si>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</si>
  <si>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</si>
  <si>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</si>
  <si>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</si>
  <si>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</si>
  <si>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</si>
  <si>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</si>
  <si>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</si>
  <si>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</si>
  <si>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</si>
  <si>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</si>
  <si>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</si>
  <si>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</si>
  <si>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</si>
  <si>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</si>
  <si>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</si>
  <si>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</si>
  <si>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</si>
  <si>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</si>
  <si>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</si>
  <si>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</si>
  <si>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</si>
  <si>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</si>
  <si>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</si>
  <si>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</si>
  <si>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</si>
  <si>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</si>
  <si>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</si>
  <si>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</si>
  <si>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</si>
  <si>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</si>
  <si>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</si>
  <si>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</si>
  <si>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</si>
  <si>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</si>
  <si>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</si>
  <si>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</si>
  <si>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</si>
  <si>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</si>
  <si>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</si>
  <si>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</si>
  <si>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</si>
  <si>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</si>
  <si>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</si>
  <si>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</si>
  <si>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</si>
  <si>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</si>
  <si>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</si>
  <si>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</si>
  <si>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</si>
  <si>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</si>
  <si>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</si>
  <si>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</si>
  <si>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</si>
  <si>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</si>
  <si>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</si>
  <si>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</si>
  <si>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</si>
  <si>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</si>
  <si>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</si>
  <si>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</si>
  <si>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</si>
  <si>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</si>
  <si>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</si>
  <si>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</si>
  <si>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</si>
  <si>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</si>
  <si>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</si>
  <si>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</si>
  <si>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</si>
  <si>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</si>
  <si>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</si>
  <si>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</si>
  <si>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</si>
  <si>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</si>
  <si>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</si>
  <si>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</si>
  <si>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</si>
  <si>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</si>
  <si>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</si>
  <si>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</si>
  <si>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</si>
  <si>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</si>
  <si>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</si>
  <si>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</si>
  <si>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</si>
  <si>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</si>
  <si>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</si>
  <si>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</si>
  <si>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</si>
  <si>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</si>
  <si>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</si>
  <si>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</si>
  <si>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</si>
  <si>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</si>
  <si>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</si>
  <si>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</si>
  <si>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</si>
  <si>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</si>
  <si>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</si>
  <si>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</si>
  <si>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</si>
  <si>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</si>
  <si>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</si>
  <si>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</si>
  <si>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</si>
  <si>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</si>
  <si>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</si>
  <si>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</si>
  <si>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</si>
  <si>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</si>
  <si>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</si>
  <si>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</si>
  <si>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</si>
  <si>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</si>
  <si>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</si>
  <si>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</si>
  <si>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</si>
  <si>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</si>
  <si>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</si>
  <si>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</si>
  <si>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</si>
  <si>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</si>
  <si>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</si>
  <si>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</si>
  <si>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</si>
  <si>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</si>
  <si>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</si>
  <si>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</si>
  <si>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</si>
  <si>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</si>
  <si>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</si>
  <si>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</si>
  <si>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</si>
  <si>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</si>
  <si>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</si>
  <si>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</si>
  <si>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</si>
  <si>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</si>
  <si>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</si>
  <si>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</si>
  <si>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</si>
  <si>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</si>
  <si>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</si>
  <si>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</si>
  <si>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</si>
  <si>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</si>
  <si>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</si>
  <si>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</si>
  <si>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</si>
  <si>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</si>
  <si>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</si>
  <si>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</si>
  <si>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</si>
  <si>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</si>
  <si>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</si>
  <si>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</si>
  <si>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</si>
  <si>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</si>
  <si>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</si>
  <si>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</si>
  <si>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</si>
  <si>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</si>
  <si>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</si>
  <si>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</si>
  <si>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</si>
  <si>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</si>
  <si>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</si>
  <si>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</si>
  <si>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</si>
  <si>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</si>
  <si>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</si>
  <si>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</si>
  <si>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</si>
  <si>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</si>
  <si>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</si>
  <si>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</si>
  <si>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</si>
  <si>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</si>
  <si>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</si>
  <si>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</si>
  <si>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</si>
  <si>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</si>
  <si>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</si>
  <si>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</si>
  <si>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</si>
  <si>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</si>
  <si>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</si>
  <si>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</si>
  <si>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</si>
  <si>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</si>
  <si>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</si>
  <si>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</si>
  <si>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</si>
  <si>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</si>
  <si>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</si>
  <si>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</si>
  <si>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</si>
  <si>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</si>
  <si>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</si>
  <si>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</si>
  <si>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</si>
  <si>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</si>
  <si>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</si>
  <si>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</si>
  <si>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</si>
  <si>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</si>
  <si>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</si>
  <si>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</si>
  <si>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</si>
  <si>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</si>
  <si>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</si>
  <si>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</si>
  <si>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</si>
  <si>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</si>
  <si>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</si>
  <si>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</si>
  <si>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</si>
  <si>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</si>
  <si>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</si>
  <si>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</si>
  <si>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</si>
  <si>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</si>
  <si>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</si>
  <si>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</si>
  <si>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</si>
  <si>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</si>
  <si>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</si>
  <si>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</si>
  <si>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</si>
  <si>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</si>
  <si>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</si>
  <si>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</si>
  <si>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</si>
  <si>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</si>
  <si>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</si>
  <si>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</si>
  <si>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</si>
  <si>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</si>
  <si>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</si>
  <si>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</si>
  <si>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</si>
  <si>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</si>
  <si>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</si>
  <si>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</si>
  <si>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</si>
  <si>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</si>
  <si>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</si>
  <si>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</si>
  <si>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</si>
  <si>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</si>
  <si>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</si>
  <si>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</si>
  <si>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</si>
  <si>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</si>
  <si>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</si>
  <si>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</si>
  <si>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</si>
  <si>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</si>
  <si>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</si>
  <si>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</si>
  <si>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</si>
  <si>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</si>
  <si>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</si>
  <si>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</si>
  <si>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</si>
  <si>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</si>
  <si>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</si>
  <si>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</si>
  <si>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</si>
  <si>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</si>
  <si>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</si>
  <si>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</si>
  <si>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</si>
  <si>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</si>
  <si>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</si>
  <si>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</si>
  <si>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</si>
  <si>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</si>
  <si>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</si>
  <si>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</si>
  <si>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</si>
  <si>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</si>
  <si>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</si>
  <si>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</si>
  <si>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</si>
  <si>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</si>
  <si>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</si>
  <si>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</si>
  <si>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</si>
  <si>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</si>
  <si>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</si>
  <si>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</si>
  <si>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</si>
  <si>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</si>
  <si>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</si>
  <si>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</si>
  <si>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</si>
  <si>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</si>
  <si>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</si>
  <si>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</si>
  <si>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</si>
  <si>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</si>
  <si>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</si>
  <si>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</si>
  <si>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</si>
  <si>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</si>
  <si>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</si>
  <si>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</si>
  <si>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</si>
  <si>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</si>
  <si>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</si>
  <si>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</si>
  <si>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</si>
  <si>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</si>
  <si>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</si>
  <si>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</si>
  <si>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</si>
  <si>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</si>
  <si>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</si>
  <si>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</si>
  <si>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</si>
  <si>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</si>
  <si>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</si>
  <si>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</si>
  <si>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</si>
  <si>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</si>
  <si>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</si>
  <si>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</si>
  <si>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</si>
  <si>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</si>
  <si>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</si>
  <si>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</si>
  <si>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</si>
  <si>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</si>
  <si>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</si>
  <si>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</si>
  <si>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</si>
  <si>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</si>
  <si>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</si>
  <si>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</si>
  <si>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</si>
  <si>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</si>
  <si>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</si>
  <si>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</si>
  <si>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</si>
  <si>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</si>
  <si>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</si>
  <si>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</si>
  <si>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</si>
  <si>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</si>
  <si>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</si>
  <si>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</si>
  <si>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</si>
  <si>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</si>
  <si>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</si>
  <si>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</si>
  <si>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</si>
  <si>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</si>
  <si>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</si>
  <si>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</si>
  <si>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</si>
  <si>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</si>
  <si>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</si>
  <si>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</si>
  <si>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</si>
  <si>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</si>
  <si>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</si>
  <si>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</si>
  <si>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</si>
  <si>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</si>
  <si>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</si>
  <si>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</si>
  <si>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</si>
  <si>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</si>
  <si>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</si>
  <si>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</si>
  <si>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</si>
  <si>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</si>
  <si>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</si>
  <si>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</si>
  <si>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</si>
  <si>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</si>
  <si>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</si>
  <si>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</si>
  <si>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</si>
  <si>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</si>
  <si>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</si>
  <si>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</si>
  <si>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</si>
  <si>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</si>
  <si>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</si>
  <si>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</si>
  <si>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</si>
  <si>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</si>
  <si>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</si>
  <si>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</si>
  <si>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</si>
  <si>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</si>
  <si>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</si>
  <si>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</si>
  <si>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</si>
  <si>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</si>
  <si>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</si>
  <si>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</si>
  <si>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</si>
  <si>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</si>
  <si>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</si>
  <si>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</si>
  <si>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</si>
  <si>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</si>
  <si>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</si>
  <si>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</si>
  <si>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</si>
  <si>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</si>
  <si>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</si>
  <si>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</si>
  <si>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</si>
  <si>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</si>
  <si>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</si>
  <si>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</si>
  <si>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</si>
  <si>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</si>
  <si>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</si>
  <si>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</si>
  <si>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</si>
  <si>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</si>
  <si>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</si>
  <si>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</si>
  <si>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</si>
  <si>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</si>
  <si>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</si>
  <si>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</si>
  <si>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</si>
  <si>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</si>
  <si>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</si>
  <si>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</si>
  <si>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</si>
  <si>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</si>
  <si>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</si>
  <si>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</si>
  <si>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</si>
  <si>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</si>
  <si>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</si>
  <si>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</si>
  <si>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</si>
  <si>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</si>
  <si>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</si>
  <si>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</si>
  <si>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</si>
  <si>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</si>
  <si>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</si>
  <si>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</si>
  <si>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</si>
  <si>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</si>
  <si>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</si>
  <si>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</si>
  <si>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</si>
  <si>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</si>
  <si>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</si>
  <si>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</si>
  <si>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</si>
  <si>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</si>
  <si>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</si>
  <si>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</si>
  <si>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</si>
  <si>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</si>
  <si>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</si>
  <si>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</si>
  <si>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</si>
  <si>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</si>
  <si>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</si>
  <si>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</si>
  <si>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</si>
  <si>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</si>
  <si>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</si>
  <si>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</si>
  <si>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</si>
  <si>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</si>
  <si>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</si>
  <si>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</si>
  <si>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</si>
  <si>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</si>
  <si>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</si>
  <si>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</si>
  <si>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</si>
  <si>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</si>
  <si>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</si>
  <si>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</si>
  <si>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</si>
  <si>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</si>
  <si>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</si>
  <si>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</si>
  <si>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</si>
  <si>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</si>
  <si>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</si>
  <si>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</si>
  <si>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</si>
  <si>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</si>
  <si>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</si>
  <si>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</si>
  <si>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</si>
  <si>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</si>
  <si>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</si>
  <si>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</si>
  <si>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</si>
  <si>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</si>
  <si>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</si>
  <si>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</si>
  <si>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</si>
  <si>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</si>
  <si>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</si>
  <si>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</si>
  <si>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</si>
  <si>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</si>
  <si>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</si>
  <si>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</si>
  <si>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</si>
  <si>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</si>
  <si>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</si>
  <si>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</si>
  <si>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</si>
  <si>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</si>
  <si>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</si>
  <si>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</si>
  <si>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</si>
  <si>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</si>
  <si>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</si>
  <si>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</si>
  <si>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</si>
  <si>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</si>
  <si>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</si>
  <si>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</si>
  <si>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</si>
  <si>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</si>
  <si>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</si>
  <si>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</si>
  <si>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</si>
  <si>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</si>
  <si>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</si>
  <si>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</si>
  <si>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</si>
  <si>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</si>
  <si>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</si>
  <si>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</si>
  <si>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</si>
  <si>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</si>
  <si>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</si>
  <si>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</si>
  <si>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</si>
  <si>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</si>
  <si>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</si>
  <si>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</si>
  <si>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</si>
  <si>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</si>
  <si>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</si>
  <si>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</si>
  <si>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</si>
  <si>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</si>
  <si>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</si>
  <si>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</si>
  <si>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</si>
  <si>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</si>
  <si>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</si>
  <si>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</si>
  <si>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</si>
  <si>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</si>
  <si>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</si>
  <si>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</si>
  <si>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</si>
  <si>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</si>
  <si>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</si>
  <si>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</si>
  <si>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</si>
  <si>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</si>
  <si>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</si>
  <si>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</si>
  <si>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</si>
  <si>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</si>
  <si>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</si>
  <si>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</si>
  <si>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</si>
  <si>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</si>
  <si>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</si>
  <si>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</si>
  <si>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</si>
  <si>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</si>
  <si>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</si>
  <si>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</si>
  <si>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</si>
  <si>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</si>
  <si>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</si>
  <si>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</si>
  <si>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</si>
  <si>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</si>
  <si>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</si>
  <si>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</si>
  <si>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</si>
  <si>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</si>
  <si>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</si>
  <si>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</si>
  <si>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</si>
  <si>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</si>
  <si>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</si>
  <si>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</si>
  <si>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</si>
  <si>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</si>
  <si>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</si>
  <si>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</si>
  <si>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</si>
  <si>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</si>
  <si>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</si>
  <si>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</si>
  <si>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</si>
  <si>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</si>
  <si>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</si>
  <si>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</si>
  <si>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</si>
  <si>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</si>
  <si>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</si>
  <si>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</si>
  <si>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</si>
  <si>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</si>
  <si>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</si>
  <si>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</si>
  <si>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</si>
  <si>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</si>
  <si>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</si>
  <si>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</si>
  <si>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</si>
  <si>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</si>
  <si>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</si>
  <si>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</si>
  <si>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</si>
  <si>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</si>
  <si>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</si>
  <si>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</si>
  <si>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</si>
  <si>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</si>
  <si>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</si>
  <si>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</si>
  <si>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</si>
  <si>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</si>
  <si>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</si>
  <si>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</si>
  <si>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</si>
  <si>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</si>
  <si>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</si>
  <si>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</si>
  <si>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</si>
  <si>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</si>
  <si>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</si>
  <si>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</si>
  <si>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</si>
  <si>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</si>
  <si>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</si>
  <si>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</si>
  <si>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</si>
  <si>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</si>
  <si>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</si>
  <si>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</si>
  <si>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</si>
  <si>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</si>
  <si>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</si>
  <si>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</si>
  <si>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</si>
  <si>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</si>
  <si>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</si>
  <si>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</si>
  <si>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</si>
  <si>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</si>
  <si>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</si>
  <si>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</si>
  <si>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</si>
  <si>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</si>
  <si>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</si>
  <si>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</si>
  <si>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</si>
  <si>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</si>
  <si>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</si>
  <si>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</si>
  <si>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</si>
  <si>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</si>
  <si>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</si>
  <si>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</si>
  <si>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</si>
  <si>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</si>
  <si>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</si>
  <si>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</si>
  <si>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</si>
  <si>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</si>
  <si>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</si>
  <si>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</si>
  <si>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</si>
  <si>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</si>
  <si>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</si>
  <si>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</si>
  <si>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</si>
  <si>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</si>
  <si>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</si>
  <si>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</si>
  <si>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</si>
  <si>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</si>
  <si>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</si>
  <si>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</si>
  <si>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</si>
  <si>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</si>
  <si>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</si>
  <si>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</si>
  <si>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</si>
  <si>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</si>
  <si>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</si>
  <si>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</si>
  <si>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</si>
  <si>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</si>
  <si>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</si>
  <si>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</si>
  <si>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</si>
  <si>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</si>
  <si>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</si>
  <si>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</si>
  <si>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</si>
  <si>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</si>
  <si>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</si>
  <si>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</si>
  <si>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</si>
  <si>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</si>
  <si>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</si>
  <si>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</si>
  <si>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</si>
  <si>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</si>
  <si>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</si>
  <si>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</si>
  <si>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</si>
  <si>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</si>
  <si>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</si>
  <si>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</si>
  <si>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</si>
  <si>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</si>
  <si>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</si>
  <si>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</si>
  <si>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</si>
  <si>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</si>
  <si>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</si>
  <si>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</si>
  <si>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</si>
  <si>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</si>
  <si>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</si>
  <si>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</si>
  <si>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</si>
  <si>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</si>
  <si>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</si>
  <si>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</si>
  <si>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</si>
  <si>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</si>
  <si>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</si>
  <si>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</si>
  <si>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</si>
  <si>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</si>
  <si>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</si>
  <si>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</si>
  <si>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</si>
  <si>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</si>
  <si>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</si>
  <si>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</si>
  <si>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</si>
  <si>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</si>
  <si>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</si>
  <si>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</si>
  <si>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</si>
  <si>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</si>
  <si>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</si>
  <si>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</si>
  <si>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</si>
  <si>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</si>
  <si>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</si>
  <si>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</si>
  <si>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</si>
  <si>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</si>
  <si>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</si>
  <si>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</si>
  <si>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</si>
  <si>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</si>
  <si>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</si>
  <si>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</si>
  <si>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</si>
  <si>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</si>
  <si>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</si>
  <si>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</si>
  <si>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</si>
  <si>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</si>
  <si>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</si>
  <si>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</si>
  <si>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</si>
  <si>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</si>
  <si>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</si>
  <si>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</si>
  <si>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</si>
  <si>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</si>
  <si>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</si>
  <si>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</si>
  <si>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</si>
  <si>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</si>
  <si>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</si>
  <si>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</si>
  <si>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</si>
  <si>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</si>
  <si>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</si>
  <si>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</si>
  <si>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</si>
  <si>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</si>
  <si>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</si>
  <si>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</si>
  <si>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</si>
  <si>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</si>
  <si>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</si>
  <si>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</si>
  <si>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</si>
  <si>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</si>
  <si>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</si>
  <si>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</si>
  <si>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</si>
  <si>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</si>
  <si>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</si>
  <si>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</si>
  <si>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</si>
  <si>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</si>
  <si>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</si>
  <si>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</si>
  <si>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</si>
  <si>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</si>
  <si>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</si>
  <si>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</si>
  <si>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</si>
  <si>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</si>
  <si>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</si>
  <si>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</si>
  <si>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</si>
  <si>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</si>
  <si>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</si>
  <si>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</si>
  <si>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</si>
  <si>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</si>
  <si>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</si>
  <si>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</si>
  <si>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</si>
  <si>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</si>
  <si>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</si>
  <si>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</si>
  <si>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</si>
  <si>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</si>
  <si>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</si>
  <si>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</si>
  <si>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</si>
  <si>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</si>
  <si>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</si>
  <si>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</si>
  <si>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</si>
  <si>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</si>
  <si>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</si>
  <si>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</si>
  <si>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</si>
  <si>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</si>
  <si>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</si>
  <si>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</si>
  <si>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</si>
  <si>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</si>
  <si>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</si>
  <si>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</si>
  <si>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</si>
  <si>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</si>
  <si>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</si>
  <si>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</si>
  <si>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</si>
  <si>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</si>
  <si>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</si>
  <si>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</si>
  <si>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</si>
  <si>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</si>
  <si>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</si>
  <si>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</si>
  <si>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</si>
  <si>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</si>
  <si>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</si>
  <si>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</si>
  <si>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</si>
  <si>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</si>
  <si>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</si>
  <si>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</si>
  <si>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</si>
  <si>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</si>
  <si>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</si>
  <si>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</si>
  <si>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</si>
  <si>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</si>
  <si>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</si>
  <si>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</si>
  <si>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</si>
  <si>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</si>
  <si>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</si>
  <si>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</si>
  <si>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</si>
  <si>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</si>
  <si>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</si>
  <si>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</si>
  <si>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</si>
  <si>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</si>
  <si>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</si>
  <si>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</si>
  <si>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</si>
  <si>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</si>
  <si>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</si>
  <si>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</si>
  <si>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</si>
  <si>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</si>
  <si>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</si>
  <si>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</si>
  <si>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</si>
  <si>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</si>
  <si>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</si>
  <si>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</si>
  <si>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</si>
  <si>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</si>
  <si>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</si>
  <si>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</si>
  <si>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</si>
  <si>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</si>
  <si>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</si>
  <si>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</si>
  <si>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</si>
  <si>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</si>
  <si>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</si>
  <si>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</si>
  <si>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</si>
  <si>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</si>
  <si>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</si>
  <si>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</si>
  <si>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</si>
  <si>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</si>
  <si>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</si>
  <si>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</si>
  <si>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</si>
  <si>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</si>
  <si>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</si>
  <si>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</si>
  <si>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</si>
  <si>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</si>
  <si>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</si>
  <si>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</si>
  <si>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</si>
  <si>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</si>
  <si>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</si>
  <si>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</si>
  <si>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</si>
  <si>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</si>
  <si>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</si>
  <si>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</si>
  <si>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</si>
  <si>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</si>
  <si>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</si>
  <si>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</si>
  <si>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</si>
  <si>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</si>
  <si>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</si>
  <si>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</si>
  <si>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</si>
  <si>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</si>
  <si>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</si>
  <si>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</si>
  <si>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</si>
  <si>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</si>
  <si>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</si>
  <si>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</si>
  <si>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</si>
  <si>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</si>
  <si>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</si>
  <si>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</si>
  <si>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</si>
  <si>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</si>
  <si>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</si>
  <si>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</si>
  <si>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</si>
  <si>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</si>
  <si>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</si>
  <si>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</si>
  <si>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</si>
  <si>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</si>
  <si>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</si>
  <si>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</si>
  <si>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</si>
  <si>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</si>
  <si>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</si>
  <si>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</si>
  <si>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</si>
  <si>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</si>
  <si>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</si>
  <si>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</si>
  <si>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</si>
  <si>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</si>
  <si>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</si>
  <si>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</si>
  <si>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</si>
  <si>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</si>
  <si>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</si>
  <si>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</si>
  <si>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</si>
  <si>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</si>
  <si>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</si>
  <si>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</si>
  <si>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</si>
  <si>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</si>
  <si>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</si>
  <si>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</si>
  <si>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</si>
  <si>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</si>
  <si>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</si>
  <si>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</si>
  <si>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</si>
  <si>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</si>
  <si>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</si>
  <si>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</si>
  <si>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</si>
  <si>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</si>
  <si>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</si>
  <si>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</si>
  <si>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</si>
  <si>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</si>
  <si>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</si>
  <si>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</si>
  <si>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</si>
  <si>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</si>
  <si>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</si>
  <si>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</si>
  <si>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</si>
  <si>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</si>
  <si>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</si>
  <si>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</si>
  <si>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</si>
  <si>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</si>
  <si>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</si>
  <si>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</si>
  <si>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</si>
  <si>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</si>
  <si>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</si>
  <si>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</si>
  <si>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</si>
  <si>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</si>
  <si>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</si>
  <si>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</si>
  <si>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</si>
  <si>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</si>
  <si>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</si>
  <si>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</si>
  <si>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</si>
  <si>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</si>
  <si>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</si>
  <si>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</si>
  <si>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</si>
  <si>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</si>
  <si>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</si>
  <si>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</si>
  <si>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</si>
  <si>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</si>
  <si>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</si>
  <si>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</si>
  <si>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</si>
  <si>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</si>
  <si>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</si>
  <si>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</si>
  <si>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</si>
  <si>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</si>
  <si>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</si>
  <si>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</si>
  <si>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</si>
  <si>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</si>
  <si>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</si>
  <si>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</si>
  <si>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</si>
  <si>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</si>
  <si>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</si>
  <si>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</si>
  <si>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</si>
  <si>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</si>
  <si>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</si>
  <si>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</si>
  <si>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</si>
  <si>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</si>
  <si>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</si>
  <si>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</si>
  <si>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</si>
  <si>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</si>
  <si>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</si>
  <si>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</si>
  <si>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</si>
  <si>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</si>
  <si>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</si>
  <si>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</si>
  <si>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</si>
  <si>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</si>
  <si>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</si>
  <si>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</si>
  <si>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</si>
  <si>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</si>
  <si>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</si>
  <si>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</si>
  <si>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</si>
  <si>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</si>
  <si>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</si>
  <si>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</si>
  <si>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</si>
  <si>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</si>
  <si>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</si>
  <si>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</si>
  <si>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</si>
  <si>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</si>
  <si>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</si>
  <si>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</si>
  <si>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</si>
  <si>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</si>
  <si>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</si>
  <si>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</si>
  <si>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</si>
  <si>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</si>
  <si>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</si>
  <si>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</si>
  <si>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</si>
  <si>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</si>
  <si>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</si>
  <si>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</si>
  <si>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</si>
  <si>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</si>
  <si>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</si>
  <si>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</si>
  <si>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</si>
  <si>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</si>
  <si>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</si>
  <si>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</si>
  <si>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</si>
  <si>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</si>
  <si>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</si>
  <si>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</si>
  <si>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</si>
  <si>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</si>
  <si>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</si>
  <si>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</si>
  <si>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</si>
  <si>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</si>
  <si>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</si>
  <si>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</si>
  <si>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</si>
  <si>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</si>
  <si>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</si>
  <si>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</si>
  <si>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</si>
  <si>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</si>
  <si>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</si>
  <si>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</si>
  <si>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</si>
  <si>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</si>
  <si>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</si>
  <si>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</si>
  <si>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</si>
  <si>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</si>
  <si>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</si>
  <si>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</si>
  <si>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</si>
  <si>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</si>
  <si>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</si>
  <si>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</si>
  <si>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</si>
  <si>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</si>
  <si>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</si>
  <si>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</si>
  <si>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</si>
  <si>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</si>
  <si>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</si>
  <si>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</si>
  <si>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</si>
  <si>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</si>
  <si>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</si>
  <si>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</si>
  <si>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</si>
  <si>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</si>
  <si>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</si>
  <si>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</si>
  <si>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</si>
  <si>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</si>
  <si>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</si>
  <si>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</si>
  <si>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</si>
  <si>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</si>
  <si>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</si>
  <si>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</si>
  <si>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</si>
  <si>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</si>
  <si>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</si>
  <si>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</si>
  <si>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</si>
  <si>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</si>
  <si>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</si>
  <si>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</si>
  <si>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</si>
  <si>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</si>
  <si>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</si>
  <si>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</si>
  <si>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</si>
  <si>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</si>
  <si>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</si>
  <si>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</si>
  <si>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</si>
  <si>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</si>
  <si>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</si>
  <si>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</si>
  <si>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</si>
  <si>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</si>
  <si>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</si>
  <si>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</si>
  <si>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</si>
  <si>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</si>
  <si>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</si>
  <si>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</si>
  <si>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</si>
  <si>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</si>
  <si>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</si>
  <si>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</si>
  <si>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</si>
  <si>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</si>
  <si>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</si>
  <si>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</si>
  <si>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</si>
  <si>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</si>
  <si>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</si>
  <si>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</si>
  <si>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</si>
  <si>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</si>
  <si>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</si>
  <si>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</si>
  <si>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</si>
  <si>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</si>
  <si>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</si>
  <si>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</si>
  <si>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</si>
  <si>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</si>
  <si>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</si>
  <si>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</si>
  <si>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</si>
  <si>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</si>
  <si>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</si>
  <si>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</si>
  <si>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</si>
  <si>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</si>
  <si>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</si>
  <si>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</si>
  <si>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</si>
  <si>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</si>
  <si>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</si>
  <si>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</si>
  <si>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</si>
  <si>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</si>
  <si>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</si>
  <si>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</si>
  <si>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</si>
  <si>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</si>
  <si>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</si>
  <si>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</si>
  <si>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</si>
  <si>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</si>
  <si>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</si>
  <si>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</si>
  <si>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</si>
  <si>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</si>
  <si>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</si>
  <si>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</si>
  <si>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</si>
  <si>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</si>
  <si>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</si>
  <si>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</si>
  <si>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</si>
  <si>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</si>
  <si>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</si>
  <si>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</si>
  <si>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</si>
  <si>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</si>
  <si>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</si>
  <si>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</si>
  <si>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</si>
  <si>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</si>
  <si>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</si>
  <si>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</si>
  <si>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</si>
  <si>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</si>
  <si>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</si>
  <si>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</si>
  <si>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</si>
  <si>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</si>
  <si>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</si>
  <si>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</si>
  <si>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</si>
  <si>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</si>
  <si>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</si>
  <si>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</si>
  <si>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</si>
  <si>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</si>
  <si>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</si>
  <si>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</si>
  <si>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</si>
  <si>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</si>
  <si>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</si>
  <si>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</si>
  <si>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</si>
  <si>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</si>
  <si>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</si>
  <si>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</si>
  <si>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</si>
  <si>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</si>
  <si>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</si>
  <si>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</si>
  <si>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</si>
  <si>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</si>
  <si>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</si>
  <si>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</si>
  <si>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</si>
  <si>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</si>
  <si>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</si>
  <si>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</si>
  <si>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</si>
  <si>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</si>
  <si>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</si>
  <si>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</si>
  <si>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</si>
  <si>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</si>
  <si>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</si>
  <si>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</si>
  <si>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</si>
  <si>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</si>
  <si>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</si>
  <si>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</si>
  <si>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</si>
  <si>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</si>
  <si>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</si>
  <si>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</si>
  <si>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</si>
  <si>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</si>
  <si>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</si>
  <si>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</si>
  <si>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</si>
  <si>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</si>
  <si>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</si>
  <si>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</si>
  <si>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</si>
  <si>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</si>
  <si>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</si>
  <si>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</si>
  <si>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</si>
  <si>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</si>
  <si>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</si>
  <si>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</si>
  <si>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</si>
  <si>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</si>
  <si>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</si>
  <si>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</si>
  <si>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</si>
  <si>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</si>
  <si>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</si>
  <si>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</si>
  <si>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</si>
  <si>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</si>
  <si>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</si>
  <si>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</si>
  <si>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</si>
  <si>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</si>
  <si>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</si>
  <si>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</si>
  <si>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</si>
  <si>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</si>
  <si>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</si>
  <si>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</si>
  <si>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</si>
  <si>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</si>
  <si>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</si>
  <si>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</si>
  <si>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</si>
  <si>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</si>
  <si>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</si>
  <si>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</si>
  <si>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</si>
  <si>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</si>
  <si>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</si>
  <si>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</si>
  <si>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</si>
  <si>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</si>
  <si>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</si>
  <si>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</si>
  <si>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</si>
  <si>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</si>
  <si>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</si>
  <si>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</si>
  <si>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</si>
  <si>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</si>
  <si>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</si>
  <si>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</si>
  <si>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</si>
  <si>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</si>
  <si>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</si>
  <si>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</si>
  <si>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</si>
  <si>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</si>
  <si>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</si>
  <si>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</si>
  <si>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</si>
  <si>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</si>
  <si>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</si>
  <si>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</si>
  <si>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</si>
  <si>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</si>
  <si>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</si>
  <si>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</si>
  <si>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</si>
  <si>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</si>
  <si>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</si>
  <si>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</si>
  <si>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</si>
  <si>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</si>
  <si>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</si>
  <si>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</si>
  <si>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</si>
  <si>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</si>
  <si>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</si>
  <si>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</si>
  <si>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</si>
  <si>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</si>
  <si>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</si>
  <si>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</si>
  <si>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</si>
  <si>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</si>
  <si>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</si>
  <si>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</si>
  <si>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</si>
  <si>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</si>
  <si>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</si>
  <si>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</si>
  <si>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</si>
  <si>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</si>
  <si>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</si>
  <si>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</si>
  <si>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</si>
  <si>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</si>
  <si>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</si>
  <si>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</si>
  <si>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</si>
  <si>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</si>
  <si>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</si>
  <si>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</si>
  <si>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</si>
  <si>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</si>
  <si>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</si>
  <si>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</si>
  <si>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</si>
  <si>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</si>
  <si>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</si>
  <si>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</si>
  <si>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</si>
  <si>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</si>
  <si>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</si>
  <si>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</si>
  <si>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</si>
  <si>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</si>
  <si>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</si>
  <si>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</si>
  <si>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</si>
  <si>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</si>
  <si>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</si>
  <si>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</si>
  <si>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</si>
  <si>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</si>
  <si>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</si>
  <si>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</si>
  <si>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</si>
  <si>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</si>
  <si>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</si>
  <si>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</si>
  <si>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</si>
  <si>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</si>
  <si>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</si>
  <si>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</si>
  <si>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</si>
  <si>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</si>
  <si>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</si>
  <si>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</si>
  <si>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</si>
  <si>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</si>
  <si>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</si>
  <si>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</si>
  <si>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</si>
  <si>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</si>
  <si>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</si>
  <si>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</si>
  <si>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</si>
  <si>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</si>
  <si>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</si>
  <si>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</si>
  <si>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</si>
  <si>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</si>
  <si>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</si>
  <si>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</si>
  <si>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</si>
  <si>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</si>
  <si>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</si>
  <si>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</si>
  <si>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</si>
  <si>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</si>
  <si>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</si>
  <si>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</si>
  <si>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</si>
  <si>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</si>
  <si>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</si>
  <si>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</si>
  <si>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</si>
  <si>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</si>
  <si>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</si>
  <si>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</si>
  <si>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</si>
  <si>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</si>
  <si>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</si>
  <si>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</si>
  <si>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</si>
  <si>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</si>
  <si>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</si>
  <si>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</si>
  <si>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</si>
  <si>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</si>
  <si>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</si>
  <si>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</si>
  <si>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</si>
  <si>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</si>
  <si>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</si>
  <si>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</si>
  <si>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</si>
  <si>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</si>
  <si>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</si>
  <si>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</si>
  <si>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</si>
  <si>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</si>
  <si>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</si>
  <si>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</si>
  <si>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</si>
  <si>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</si>
  <si>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</si>
  <si>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</si>
  <si>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</si>
  <si>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</si>
  <si>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</si>
  <si>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</si>
  <si>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</si>
  <si>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</si>
  <si>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</si>
  <si>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</si>
  <si>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</si>
  <si>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</si>
  <si>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</si>
  <si>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</si>
  <si>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</si>
  <si>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</si>
  <si>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</si>
  <si>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</si>
  <si>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</si>
  <si>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</si>
  <si>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</si>
  <si>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</si>
  <si>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</si>
  <si>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</si>
  <si>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</si>
  <si>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</si>
  <si>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</si>
  <si>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</si>
  <si>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</si>
  <si>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</si>
  <si>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</si>
  <si>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</si>
  <si>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</si>
  <si>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</si>
  <si>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</si>
  <si>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</si>
  <si>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</si>
  <si>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</si>
  <si>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</si>
  <si>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</si>
  <si>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</si>
  <si>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</si>
  <si>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</si>
  <si>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</si>
  <si>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</si>
  <si>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</si>
  <si>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</si>
  <si>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</si>
  <si>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</si>
  <si>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</si>
  <si>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</si>
  <si>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</si>
  <si>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</si>
  <si>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</si>
  <si>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</si>
  <si>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</si>
  <si>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</si>
  <si>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</si>
  <si>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</si>
  <si>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</si>
  <si>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</si>
  <si>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</si>
  <si>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</si>
  <si>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</si>
  <si>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</si>
  <si>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</si>
  <si>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</si>
  <si>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</si>
  <si>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</si>
  <si>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</si>
  <si>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</si>
  <si>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</si>
  <si>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</si>
  <si>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</si>
  <si>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</si>
  <si>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</si>
  <si>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</si>
  <si>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</si>
  <si>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</si>
  <si>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</si>
  <si>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</si>
  <si>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</si>
  <si>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</si>
  <si>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</si>
  <si>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</si>
  <si>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</si>
  <si>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</si>
  <si>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</si>
  <si>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</si>
  <si>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</si>
  <si>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</si>
  <si>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</si>
  <si>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</si>
  <si>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</si>
  <si>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</si>
  <si>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</si>
  <si>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</si>
  <si>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</si>
  <si>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</si>
  <si>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</si>
  <si>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</si>
  <si>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</si>
  <si>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</si>
  <si>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</si>
  <si>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</si>
  <si>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</si>
  <si>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</si>
  <si>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</si>
  <si>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</si>
  <si>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</si>
  <si>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</si>
  <si>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</si>
  <si>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</si>
  <si>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</si>
  <si>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</si>
  <si>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</si>
  <si>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</si>
  <si>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</si>
  <si>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</si>
  <si>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</si>
  <si>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</si>
  <si>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</si>
  <si>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</si>
  <si>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</si>
  <si>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</si>
  <si>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</si>
  <si>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</si>
  <si>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</si>
  <si>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</si>
  <si>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</si>
  <si>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</si>
  <si>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</si>
  <si>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</si>
  <si>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</si>
  <si>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</si>
  <si>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</si>
  <si>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</si>
  <si>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</si>
  <si>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</si>
  <si>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</si>
  <si>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</si>
  <si>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</si>
  <si>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</si>
  <si>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</si>
  <si>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</si>
  <si>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</si>
  <si>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</si>
  <si>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</si>
  <si>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</si>
  <si>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</si>
  <si>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</si>
  <si>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</si>
  <si>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</si>
  <si>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</si>
  <si>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</si>
  <si>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</si>
  <si>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</si>
  <si>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</si>
  <si>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</si>
  <si>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</si>
  <si>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</si>
  <si>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</si>
  <si>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</si>
  <si>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</si>
  <si>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</si>
  <si>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</si>
  <si>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</si>
  <si>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</si>
  <si>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</si>
  <si>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</si>
  <si>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</si>
  <si>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</si>
  <si>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</si>
  <si>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</si>
  <si>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</si>
  <si>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</si>
  <si>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</si>
  <si>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</si>
  <si>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</si>
  <si>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</si>
  <si>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</si>
  <si>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</si>
  <si>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</si>
  <si>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</si>
  <si>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</si>
  <si>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</si>
  <si>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</si>
  <si>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</si>
  <si>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</si>
  <si>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</si>
  <si>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</si>
  <si>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</si>
  <si>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</si>
  <si>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</si>
  <si>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</si>
  <si>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</si>
  <si>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</si>
  <si>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</si>
  <si>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</si>
  <si>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</si>
  <si>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</si>
  <si>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</si>
  <si>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</si>
  <si>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</si>
  <si>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</si>
  <si>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</si>
  <si>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</si>
  <si>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</si>
  <si>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</si>
  <si>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</si>
  <si>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</si>
  <si>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</si>
  <si>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</si>
  <si>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</si>
  <si>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</si>
  <si>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</si>
  <si>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</si>
  <si>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</si>
  <si>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</si>
  <si>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</si>
  <si>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</si>
  <si>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</si>
  <si>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</si>
  <si>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</si>
  <si>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</si>
  <si>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</si>
  <si>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</si>
  <si>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</si>
  <si>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</si>
  <si>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</si>
  <si>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</si>
  <si>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</si>
  <si>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</si>
  <si>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</si>
  <si>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</si>
  <si>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</si>
  <si>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</si>
  <si>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</si>
  <si>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</si>
  <si>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</si>
  <si>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</si>
  <si>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</si>
  <si>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</si>
  <si>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</si>
  <si>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</si>
  <si>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</si>
  <si>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</si>
  <si>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</si>
  <si>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</si>
  <si>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</si>
  <si>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</si>
  <si>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</si>
  <si>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</si>
  <si>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</si>
  <si>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</si>
  <si>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</si>
  <si>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</si>
  <si>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</si>
  <si>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</si>
  <si>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</si>
  <si>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</si>
  <si>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</si>
  <si>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</si>
  <si>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</si>
  <si>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</si>
  <si>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</si>
  <si>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</si>
  <si>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</si>
  <si>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</si>
  <si>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</si>
  <si>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</si>
  <si>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</si>
  <si>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</si>
  <si>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</si>
  <si>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</si>
  <si>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</si>
  <si>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</si>
  <si>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</si>
  <si>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</si>
  <si>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</si>
  <si>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</si>
  <si>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</si>
  <si>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</si>
  <si>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</si>
  <si>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</si>
  <si>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</si>
  <si>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</si>
  <si>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</si>
  <si>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</si>
  <si>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</si>
  <si>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</si>
  <si>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</si>
  <si>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</si>
  <si>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</si>
  <si>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</si>
  <si>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</si>
  <si>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</si>
  <si>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</si>
  <si>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</si>
  <si>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</si>
  <si>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</si>
  <si>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</si>
  <si>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</si>
  <si>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</si>
  <si>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</si>
  <si>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</si>
  <si>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</si>
  <si>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</si>
  <si>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</si>
  <si>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</si>
  <si>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</si>
  <si>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</si>
  <si>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</si>
  <si>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</si>
  <si>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</si>
  <si>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</si>
  <si>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</si>
  <si>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</si>
  <si>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</si>
  <si>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</si>
  <si>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</si>
  <si>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</si>
  <si>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</si>
  <si>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</si>
  <si>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</si>
  <si>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</si>
  <si>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</si>
  <si>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</si>
  <si>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</si>
  <si>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</si>
  <si>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</si>
  <si>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</si>
  <si>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</si>
  <si>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</si>
  <si>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</si>
  <si>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</si>
  <si>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</si>
  <si>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</si>
  <si>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</si>
  <si>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</si>
  <si>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</si>
  <si>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</si>
  <si>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</si>
  <si>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</si>
  <si>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</si>
  <si>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</si>
  <si>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</si>
  <si>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</si>
  <si>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</si>
  <si>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</si>
  <si>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</si>
  <si>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</si>
  <si>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</si>
  <si>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</si>
  <si>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</si>
  <si>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</si>
  <si>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</si>
  <si>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</si>
  <si>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</si>
  <si>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</si>
  <si>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</si>
  <si>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</si>
  <si>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</si>
  <si>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</si>
  <si>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</si>
  <si>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</si>
  <si>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</si>
  <si>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</si>
  <si>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</si>
  <si>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</si>
  <si>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</si>
  <si>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</si>
  <si>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</si>
  <si>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</si>
  <si>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</si>
  <si>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</si>
  <si>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</si>
  <si>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</si>
  <si>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</si>
  <si>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</si>
  <si>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</si>
  <si>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</si>
  <si>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</si>
  <si>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</si>
  <si>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</si>
  <si>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</si>
  <si>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</si>
  <si>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</si>
  <si>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</si>
  <si>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</si>
  <si>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</si>
  <si>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</si>
  <si>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</si>
  <si>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</si>
  <si>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</si>
  <si>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</si>
  <si>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</si>
  <si>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</si>
  <si>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</si>
  <si>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</si>
  <si>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</si>
  <si>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</si>
  <si>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</si>
  <si>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</si>
  <si>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</si>
  <si>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</si>
  <si>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</si>
  <si>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</si>
  <si>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</si>
  <si>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</si>
  <si>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</si>
  <si>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</si>
  <si>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</si>
  <si>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</si>
  <si>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</si>
  <si>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</si>
  <si>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</si>
  <si>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</si>
  <si>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</si>
  <si>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</si>
  <si>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</si>
  <si>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</si>
  <si>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</si>
  <si>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</si>
  <si>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</si>
  <si>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</si>
  <si>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</si>
  <si>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</si>
  <si>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</si>
  <si>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</si>
  <si>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</si>
  <si>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</si>
  <si>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</si>
  <si>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</si>
  <si>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</si>
  <si>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</si>
  <si>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</si>
  <si>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</si>
  <si>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</si>
  <si>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</si>
  <si>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</si>
  <si>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</si>
  <si>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</si>
  <si>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</si>
  <si>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</si>
  <si>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</si>
  <si>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</si>
  <si>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</si>
  <si>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</si>
  <si>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</si>
  <si>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</si>
  <si>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</si>
  <si>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</si>
  <si>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</si>
  <si>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</si>
  <si>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</si>
  <si>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</si>
  <si>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</si>
  <si>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</si>
  <si>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</si>
  <si>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</si>
  <si>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</si>
  <si>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</si>
  <si>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</si>
  <si>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</si>
  <si>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</si>
  <si>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</si>
  <si>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</si>
  <si>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</si>
  <si>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</si>
  <si>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</si>
  <si>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</si>
  <si>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</si>
  <si>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</si>
  <si>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</si>
  <si>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</si>
  <si>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</si>
  <si>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</si>
  <si>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</si>
  <si>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</si>
  <si>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</si>
  <si>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</si>
  <si>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</si>
  <si>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</si>
  <si>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</si>
  <si>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</si>
  <si>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</si>
  <si>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</si>
  <si>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</si>
  <si>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</si>
  <si>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</si>
  <si>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</si>
  <si>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</si>
  <si>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</si>
  <si>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</si>
  <si>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</si>
  <si>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</si>
  <si>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</si>
  <si>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</si>
  <si>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</si>
  <si>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</si>
  <si>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</si>
  <si>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</si>
  <si>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</si>
  <si>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</si>
  <si>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</si>
  <si>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</si>
  <si>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</si>
  <si>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</si>
  <si>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</si>
  <si>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</si>
  <si>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</si>
  <si>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</si>
  <si>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</si>
  <si>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</si>
  <si>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</si>
  <si>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</si>
  <si>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</si>
  <si>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</si>
  <si>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</si>
  <si>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</si>
  <si>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</si>
  <si>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</si>
  <si>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</si>
  <si>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</si>
  <si>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</si>
  <si>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</si>
  <si>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</si>
  <si>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</si>
  <si>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</si>
  <si>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</si>
  <si>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</si>
  <si>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</si>
  <si>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</si>
  <si>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</si>
  <si>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</si>
  <si>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</si>
  <si>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</si>
  <si>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</si>
  <si>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</si>
  <si>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</si>
  <si>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</si>
  <si>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</si>
  <si>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</si>
  <si>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</si>
  <si>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</si>
  <si>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</si>
  <si>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</si>
  <si>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</si>
  <si>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</si>
  <si>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</si>
  <si>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</si>
  <si>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</si>
  <si>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</si>
  <si>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</si>
  <si>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</si>
  <si>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</si>
  <si>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</si>
  <si>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</si>
  <si>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</si>
  <si>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</si>
  <si>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</si>
  <si>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</si>
  <si>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</si>
  <si>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</si>
  <si>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</si>
  <si>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</si>
  <si>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</si>
  <si>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</si>
  <si>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</si>
  <si>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</si>
  <si>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</si>
  <si>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</si>
  <si>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</si>
  <si>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</si>
  <si>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</si>
  <si>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</si>
  <si>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</si>
  <si>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</si>
  <si>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</si>
  <si>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</si>
  <si>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</si>
  <si>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</si>
  <si>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</si>
  <si>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</si>
  <si>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</si>
  <si>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</si>
  <si>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</si>
  <si>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</si>
  <si>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</si>
  <si>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</si>
  <si>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</si>
  <si>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</si>
  <si>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</si>
  <si>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</si>
  <si>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</si>
  <si>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</si>
  <si>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</si>
  <si>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</si>
  <si>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</si>
  <si>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</si>
  <si>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</si>
  <si>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</si>
  <si>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</si>
  <si>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</si>
  <si>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</si>
  <si>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</si>
  <si>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</si>
  <si>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</si>
  <si>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</si>
  <si>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</si>
  <si>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</si>
  <si>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</si>
  <si>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</si>
  <si>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</si>
  <si>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</si>
  <si>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</si>
  <si>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</si>
  <si>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</si>
  <si>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</si>
  <si>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</si>
  <si>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</si>
  <si>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</si>
  <si>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</si>
  <si>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</si>
  <si>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</si>
  <si>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</si>
  <si>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</si>
  <si>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</si>
  <si>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</si>
  <si>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</si>
  <si>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</si>
  <si>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</si>
  <si>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</si>
  <si>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</si>
  <si>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</si>
  <si>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</si>
  <si>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</si>
  <si>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</si>
  <si>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</si>
  <si>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</si>
  <si>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</si>
  <si>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</si>
  <si>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</si>
  <si>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</si>
  <si>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</si>
  <si>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</si>
  <si>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</si>
  <si>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</si>
  <si>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</si>
  <si>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</si>
  <si>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</si>
  <si>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</si>
  <si>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</si>
  <si>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</si>
  <si>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</si>
  <si>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</si>
  <si>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</si>
  <si>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</si>
  <si>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</si>
  <si>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</si>
  <si>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</si>
  <si>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</si>
  <si>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</si>
  <si>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</si>
  <si>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</si>
  <si>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</si>
  <si>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</si>
  <si>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</si>
  <si>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</si>
  <si>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</si>
  <si>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</si>
  <si>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</si>
  <si>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</si>
  <si>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</si>
  <si>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</si>
  <si>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</si>
  <si>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</si>
  <si>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</si>
  <si>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</si>
  <si>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</si>
  <si>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</si>
  <si>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</si>
  <si>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</si>
  <si>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</si>
  <si>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</si>
  <si>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</si>
  <si>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</si>
  <si>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</si>
  <si>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</si>
  <si>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</si>
  <si>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</si>
  <si>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</si>
  <si>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</si>
  <si>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</si>
  <si>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</si>
  <si>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</si>
  <si>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</si>
  <si>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</si>
  <si>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</si>
  <si>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</si>
  <si>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</si>
  <si>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</si>
  <si>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</si>
  <si>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</si>
  <si>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</si>
  <si>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</si>
  <si>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</si>
  <si>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</si>
  <si>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</si>
  <si>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</si>
  <si>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</si>
  <si>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</si>
  <si>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</si>
  <si>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</si>
  <si>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</si>
  <si>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</si>
  <si>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</si>
  <si>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</si>
  <si>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</si>
  <si>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</si>
  <si>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</si>
  <si>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</si>
  <si>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</si>
  <si>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</si>
  <si>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</si>
  <si>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</si>
  <si>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</si>
  <si>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</si>
  <si>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</si>
  <si>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</si>
  <si>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</si>
  <si>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</si>
  <si>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</si>
  <si>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</si>
  <si>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</si>
  <si>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</si>
  <si>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</si>
  <si>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</si>
  <si>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</si>
  <si>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</si>
  <si>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</si>
  <si>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</si>
  <si>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</si>
  <si>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</si>
  <si>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</si>
  <si>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</si>
  <si>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</si>
  <si>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</si>
  <si>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</si>
  <si>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</si>
  <si>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</si>
  <si>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</si>
  <si>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</si>
  <si>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</si>
  <si>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</si>
  <si>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</si>
  <si>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</si>
  <si>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</si>
  <si>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</si>
  <si>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</si>
  <si>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</si>
  <si>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</si>
  <si>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</si>
  <si>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</si>
  <si>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</si>
  <si>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</si>
  <si>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</si>
  <si>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</si>
  <si>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</si>
  <si>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</si>
  <si>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</si>
  <si>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</si>
  <si>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</si>
  <si>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</si>
  <si>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</si>
  <si>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</si>
  <si>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</si>
  <si>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</si>
  <si>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</si>
  <si>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</si>
  <si>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</si>
  <si>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</si>
  <si>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</si>
  <si>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</si>
  <si>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</si>
  <si>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</si>
  <si>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</si>
  <si>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</si>
  <si>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</si>
  <si>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</si>
  <si>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</si>
  <si>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</si>
  <si>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</si>
  <si>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</si>
  <si>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</si>
  <si>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</si>
  <si>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</si>
  <si>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</si>
  <si>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</si>
  <si>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</si>
  <si>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</si>
  <si>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</si>
  <si>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</si>
  <si>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</si>
  <si>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</si>
  <si>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</si>
  <si>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</si>
  <si>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</si>
  <si>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</si>
  <si>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</si>
  <si>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</si>
  <si>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</si>
  <si>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</si>
  <si>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</si>
  <si>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</si>
  <si>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</si>
  <si>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</si>
  <si>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</si>
  <si>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</si>
  <si>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</si>
  <si>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</si>
  <si>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</si>
  <si>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</si>
  <si>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</si>
  <si>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</si>
  <si>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</si>
  <si>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</si>
  <si>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</si>
  <si>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</si>
  <si>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</si>
  <si>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</si>
  <si>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</si>
  <si>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</si>
  <si>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</si>
  <si>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</si>
  <si>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</si>
  <si>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</si>
  <si>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</si>
  <si>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</si>
  <si>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</si>
  <si>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</si>
  <si>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</si>
  <si>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</si>
  <si>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</si>
  <si>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</si>
  <si>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</si>
  <si>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</si>
  <si>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</si>
  <si>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</si>
  <si>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</si>
  <si>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</si>
  <si>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</si>
  <si>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</si>
  <si>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</si>
  <si>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</si>
  <si>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</si>
  <si>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</si>
  <si>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</si>
  <si>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</si>
  <si>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</si>
  <si>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</si>
  <si>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</si>
  <si>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</si>
  <si>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</si>
  <si>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</si>
  <si>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</si>
  <si>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</si>
  <si>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</si>
  <si>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</si>
  <si>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</si>
  <si>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</si>
  <si>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</si>
  <si>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</si>
  <si>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</si>
  <si>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</si>
  <si>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</si>
  <si>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</si>
  <si>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</si>
  <si>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</si>
  <si>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</si>
  <si>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</si>
  <si>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</si>
  <si>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</si>
  <si>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</si>
  <si>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</si>
  <si>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</si>
  <si>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</si>
  <si>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</si>
  <si>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</si>
  <si>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</si>
  <si>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</si>
  <si>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</si>
  <si>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</si>
  <si>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</si>
  <si>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</si>
  <si>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</si>
  <si>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</si>
  <si>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</si>
  <si>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</si>
  <si>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</si>
  <si>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</si>
  <si>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</si>
  <si>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</si>
  <si>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</si>
  <si>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</si>
  <si>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</si>
  <si>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</si>
  <si>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</si>
  <si>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</si>
  <si>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</si>
  <si>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</si>
  <si>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</si>
  <si>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</si>
  <si>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</si>
  <si>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</si>
  <si>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</si>
  <si>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</si>
  <si>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</si>
  <si>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</si>
  <si>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</si>
  <si>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</si>
  <si>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</si>
  <si>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</si>
  <si>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</si>
  <si>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</si>
  <si>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</si>
  <si>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</si>
  <si>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</si>
  <si>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</si>
  <si>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</si>
  <si>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</si>
  <si>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</si>
  <si>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</si>
  <si>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</si>
  <si>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</si>
  <si>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</si>
  <si>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</si>
  <si>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</si>
  <si>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</si>
  <si>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</si>
  <si>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</si>
  <si>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</si>
  <si>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</si>
  <si>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</si>
  <si>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</si>
  <si>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</si>
  <si>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</si>
  <si>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</si>
  <si>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</si>
  <si>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</si>
  <si>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</si>
  <si>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</si>
  <si>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</si>
  <si>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</si>
  <si>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</si>
  <si>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</si>
  <si>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</si>
  <si>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</si>
  <si>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</si>
  <si>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</si>
  <si>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</si>
  <si>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</si>
  <si>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</si>
  <si>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</si>
  <si>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</si>
  <si>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</si>
  <si>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</si>
  <si>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</si>
  <si>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</si>
  <si>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</si>
  <si>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</si>
  <si>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</si>
  <si>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</si>
  <si>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</si>
  <si>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</si>
  <si>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</si>
  <si>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</si>
  <si>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</si>
  <si>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</si>
  <si>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</si>
  <si>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</si>
  <si>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</si>
  <si>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</si>
  <si>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</si>
  <si>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</si>
  <si>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</si>
  <si>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</si>
  <si>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</si>
  <si>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</si>
  <si>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</si>
  <si>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</si>
  <si>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</si>
  <si>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</si>
  <si>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</si>
  <si>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</si>
  <si>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</si>
  <si>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</si>
  <si>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</si>
  <si>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</si>
  <si>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</si>
  <si>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</si>
  <si>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</si>
  <si>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</si>
  <si>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</si>
  <si>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</si>
  <si>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</si>
  <si>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</si>
  <si>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</si>
  <si>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</si>
  <si>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</si>
  <si>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</si>
  <si>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</si>
  <si>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</si>
  <si>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</si>
  <si>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</si>
  <si>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</si>
  <si>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</si>
  <si>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</si>
  <si>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</si>
  <si>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</si>
  <si>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</si>
  <si>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</si>
  <si>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</si>
  <si>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</si>
  <si>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</si>
  <si>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</si>
  <si>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</si>
  <si>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</si>
  <si>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</si>
  <si>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</si>
  <si>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</si>
  <si>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</si>
  <si>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</si>
  <si>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</si>
  <si>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</si>
  <si>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</si>
  <si>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</si>
  <si>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</si>
  <si>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</si>
  <si>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</si>
  <si>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</si>
  <si>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</si>
  <si>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</si>
  <si>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</si>
  <si>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</si>
  <si>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</si>
  <si>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</si>
  <si>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</si>
  <si>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</si>
  <si>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</si>
  <si>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</si>
  <si>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</si>
  <si>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</si>
  <si>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</si>
  <si>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</si>
  <si>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</si>
  <si>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</si>
  <si>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</si>
  <si>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</si>
  <si>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</si>
  <si>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</si>
  <si>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</si>
  <si>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</si>
  <si>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</si>
  <si>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</si>
  <si>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</si>
  <si>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</si>
  <si>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</si>
  <si>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</si>
  <si>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</si>
  <si>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</si>
  <si>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</si>
  <si>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</si>
  <si>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</si>
  <si>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</si>
  <si>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</si>
  <si>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</si>
  <si>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</si>
  <si>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</si>
  <si>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</si>
  <si>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</si>
  <si>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</si>
  <si>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</si>
  <si>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</si>
  <si>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</si>
  <si>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</si>
  <si>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</si>
  <si>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</si>
  <si>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</si>
  <si>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</si>
  <si>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</si>
  <si>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</si>
  <si>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</si>
  <si>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</si>
  <si>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</si>
  <si>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</si>
  <si>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</si>
  <si>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</si>
  <si>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</si>
  <si>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</si>
  <si>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</si>
  <si>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</si>
  <si>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</si>
  <si>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</si>
  <si>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</si>
  <si>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</si>
  <si>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</si>
  <si>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</si>
  <si>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</si>
  <si>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</si>
  <si>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</si>
  <si>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</si>
  <si>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</si>
  <si>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</si>
  <si>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</si>
  <si>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</si>
  <si>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</si>
  <si>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</si>
  <si>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</si>
  <si>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</si>
  <si>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</si>
  <si>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</si>
  <si>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</si>
  <si>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</si>
  <si>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</si>
  <si>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</si>
  <si>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</si>
  <si>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</si>
  <si>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</si>
  <si>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</si>
  <si>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</si>
  <si>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</si>
  <si>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</si>
  <si>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</si>
  <si>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</si>
  <si>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</si>
  <si>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</si>
  <si>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</si>
  <si>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</si>
  <si>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</si>
  <si>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</si>
  <si>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</si>
  <si>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</si>
  <si>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</si>
  <si>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</si>
  <si>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</si>
  <si>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</si>
  <si>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</si>
  <si>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</si>
  <si>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</si>
  <si>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</si>
  <si>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</si>
  <si>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</si>
  <si>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</si>
  <si>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</si>
  <si>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</si>
  <si>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</si>
  <si>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</si>
  <si>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</si>
  <si>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</si>
  <si>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</si>
  <si>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</si>
  <si>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</si>
  <si>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</si>
  <si>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</si>
  <si>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</si>
  <si>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</si>
  <si>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</si>
  <si>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</si>
  <si>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</si>
  <si>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</si>
  <si>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</si>
  <si>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</si>
  <si>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</si>
  <si>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</si>
  <si>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</si>
  <si>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</si>
  <si>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</si>
  <si>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</si>
  <si>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</si>
  <si>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</si>
  <si>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</si>
  <si>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</si>
  <si>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</si>
  <si>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</si>
  <si>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</si>
  <si>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</si>
  <si>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</si>
  <si>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</si>
  <si>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</si>
  <si>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</si>
  <si>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</si>
  <si>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</si>
  <si>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</si>
  <si>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</si>
  <si>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</si>
  <si>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</si>
  <si>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</si>
  <si>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</si>
  <si>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</si>
  <si>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</si>
  <si>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</si>
  <si>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</si>
  <si>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</si>
  <si>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</si>
  <si>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</si>
  <si>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</si>
  <si>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</si>
  <si>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</si>
  <si>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</si>
  <si>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</si>
  <si>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</si>
  <si>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</si>
  <si>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</si>
  <si>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</si>
  <si>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</si>
  <si>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</si>
  <si>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</si>
  <si>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</si>
  <si>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</si>
  <si>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</si>
  <si>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</si>
  <si>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</si>
  <si>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</si>
  <si>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</si>
  <si>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</si>
  <si>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</si>
  <si>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</si>
  <si>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</si>
  <si>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</si>
  <si>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</si>
  <si>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</si>
  <si>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</si>
  <si>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</si>
  <si>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</si>
  <si>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</si>
  <si>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</si>
  <si>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</si>
  <si>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</si>
  <si>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</si>
  <si>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</si>
  <si>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</si>
  <si>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</si>
  <si>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</si>
  <si>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</si>
  <si>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</si>
  <si>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</si>
  <si>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</si>
  <si>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</si>
  <si>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</si>
  <si>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</si>
  <si>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</si>
  <si>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</si>
  <si>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</si>
  <si>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</si>
  <si>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</si>
  <si>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</si>
  <si>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</si>
  <si>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</si>
  <si>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</si>
  <si>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</si>
  <si>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</si>
  <si>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</si>
  <si>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</si>
  <si>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</si>
  <si>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</si>
  <si>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</si>
  <si>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</si>
  <si>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</si>
  <si>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</si>
  <si>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</si>
  <si>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</si>
  <si>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</si>
  <si>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</si>
  <si>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</si>
  <si>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</si>
  <si>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</si>
  <si>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</si>
  <si>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</si>
  <si>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</si>
  <si>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</si>
  <si>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</si>
  <si>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</si>
  <si>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</si>
  <si>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</si>
  <si>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</si>
  <si>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</si>
  <si>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</si>
  <si>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</si>
  <si>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</si>
  <si>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</si>
  <si>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</si>
  <si>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</si>
  <si>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</si>
  <si>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</si>
  <si>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</si>
  <si>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</si>
  <si>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</si>
  <si>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</si>
  <si>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</si>
  <si>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</si>
  <si>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</si>
  <si>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</si>
  <si>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</si>
  <si>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</si>
  <si>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</si>
  <si>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</si>
  <si>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</si>
  <si>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</si>
  <si>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</si>
  <si>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</si>
  <si>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</si>
  <si>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</si>
  <si>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</si>
  <si>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</si>
  <si>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</si>
  <si>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</si>
  <si>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</si>
  <si>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</si>
  <si>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</si>
  <si>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</si>
  <si>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</si>
  <si>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</si>
  <si>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</si>
  <si>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</si>
  <si>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</si>
  <si>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</si>
  <si>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</si>
  <si>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</si>
  <si>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</si>
  <si>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</si>
  <si>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</si>
  <si>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</si>
  <si>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</si>
  <si>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</si>
  <si>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</si>
  <si>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</si>
  <si>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</si>
  <si>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</si>
  <si>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</si>
  <si>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</si>
  <si>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</si>
  <si>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</si>
  <si>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</si>
  <si>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</si>
  <si>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</si>
  <si>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</si>
  <si>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</si>
  <si>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</si>
  <si>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</si>
  <si>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</si>
  <si>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</si>
  <si>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</si>
  <si>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</si>
  <si>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</si>
  <si>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</si>
  <si>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</si>
  <si>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</si>
  <si>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</si>
  <si>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</si>
  <si>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</si>
  <si>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</si>
  <si>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</si>
  <si>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</si>
  <si>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</si>
  <si>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</si>
  <si>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</si>
  <si>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</si>
  <si>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</si>
  <si>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</si>
  <si>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</si>
  <si>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</si>
  <si>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</si>
  <si>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</si>
  <si>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</si>
  <si>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</si>
  <si>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</si>
  <si>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</si>
  <si>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</si>
  <si>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</si>
  <si>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</si>
  <si>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</si>
  <si>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</si>
  <si>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</si>
  <si>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</si>
  <si>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</si>
  <si>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</si>
  <si>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</si>
  <si>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</si>
  <si>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</si>
  <si>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</si>
  <si>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</si>
  <si>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</si>
  <si>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</si>
  <si>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</si>
  <si>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</si>
  <si>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</si>
  <si>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</si>
  <si>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</si>
  <si>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</si>
  <si>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</si>
  <si>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</si>
  <si>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</si>
  <si>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</si>
  <si>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</si>
  <si>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</si>
  <si>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</si>
  <si>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</si>
  <si>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</si>
  <si>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</si>
  <si>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</si>
  <si>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</si>
  <si>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</si>
  <si>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</si>
  <si>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</si>
  <si>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</si>
  <si>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</si>
  <si>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</si>
  <si>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</si>
  <si>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</si>
  <si>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</si>
  <si>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</si>
  <si>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</si>
  <si>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</si>
  <si>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</si>
  <si>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</si>
  <si>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</si>
  <si>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</si>
  <si>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</si>
  <si>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</si>
  <si>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</si>
  <si>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</si>
  <si>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</si>
  <si>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</si>
  <si>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</si>
  <si>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</si>
  <si>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</si>
  <si>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</si>
  <si>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</si>
  <si>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</si>
  <si>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</si>
  <si>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</si>
  <si>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</si>
  <si>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</si>
  <si>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</si>
  <si>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</si>
  <si>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</si>
  <si>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</si>
  <si>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</si>
  <si>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</si>
  <si>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</si>
  <si>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</si>
  <si>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</si>
  <si>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</si>
  <si>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</si>
  <si>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</si>
  <si>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</si>
  <si>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</si>
  <si>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</si>
  <si>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</si>
  <si>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</si>
  <si>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</si>
  <si>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</si>
  <si>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</si>
  <si>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</si>
  <si>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</si>
  <si>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</si>
  <si>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</si>
  <si>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</si>
  <si>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</si>
  <si>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</si>
  <si>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</si>
  <si>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</si>
  <si>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</si>
  <si>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</si>
  <si>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</si>
  <si>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</si>
  <si>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</si>
  <si>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</si>
  <si>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</si>
  <si>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</si>
  <si>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</si>
  <si>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</si>
  <si>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</si>
  <si>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</si>
  <si>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</si>
  <si>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</si>
  <si>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</si>
  <si>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</si>
  <si>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</si>
  <si>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</si>
  <si>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</si>
  <si>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</si>
  <si>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</si>
  <si>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</si>
  <si>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</si>
  <si>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</si>
  <si>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</si>
  <si>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</si>
  <si>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</si>
  <si>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</si>
  <si>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</si>
  <si>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</si>
  <si>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</si>
  <si>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</si>
  <si>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</si>
  <si>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</si>
  <si>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</si>
  <si>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</si>
  <si>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</si>
  <si>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</si>
  <si>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</si>
  <si>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</si>
  <si>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</si>
  <si>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</si>
  <si>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</si>
  <si>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</si>
  <si>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</si>
  <si>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</si>
  <si>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</si>
  <si>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</si>
  <si>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</si>
  <si>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</si>
  <si>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</si>
  <si>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</si>
  <si>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</si>
  <si>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</si>
  <si>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</si>
  <si>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</si>
  <si>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</si>
  <si>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</si>
  <si>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</si>
  <si>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</si>
  <si>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</si>
  <si>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</si>
  <si>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</si>
  <si>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</si>
  <si>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</si>
  <si>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</si>
  <si>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</si>
  <si>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</si>
  <si>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</si>
  <si>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</si>
  <si>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</si>
  <si>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</si>
  <si>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</si>
  <si>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</si>
  <si>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</si>
  <si>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</si>
  <si>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</si>
  <si>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</si>
  <si>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</si>
  <si>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</si>
  <si>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</si>
  <si>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</si>
  <si>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</si>
  <si>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</si>
  <si>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</si>
  <si>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</si>
  <si>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</si>
  <si>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</si>
  <si>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</si>
  <si>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</si>
  <si>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</si>
  <si>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</si>
  <si>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</si>
  <si>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</si>
  <si>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</si>
  <si>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</si>
  <si>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</si>
  <si>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</si>
  <si>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</si>
  <si>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</si>
  <si>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</si>
  <si>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</si>
  <si>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</si>
  <si>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</si>
  <si>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</si>
  <si>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</si>
  <si>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</si>
  <si>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</si>
  <si>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</si>
  <si>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</si>
  <si>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</si>
  <si>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</si>
  <si>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</si>
  <si>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</si>
  <si>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</si>
  <si>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</si>
  <si>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</si>
  <si>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</si>
  <si>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</si>
  <si>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</si>
  <si>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</si>
  <si>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</si>
  <si>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</si>
  <si>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</si>
  <si>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</si>
  <si>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</si>
  <si>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</si>
  <si>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</si>
  <si>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</si>
  <si>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</si>
  <si>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</si>
  <si>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</si>
  <si>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</si>
  <si>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</si>
  <si>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</si>
  <si>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</si>
  <si>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</si>
  <si>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</si>
  <si>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</si>
  <si>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</si>
  <si>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</si>
  <si>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</si>
  <si>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</si>
  <si>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</si>
  <si>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</si>
  <si>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</si>
  <si>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</si>
  <si>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</si>
  <si>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</si>
  <si>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</si>
  <si>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</si>
  <si>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</si>
  <si>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</si>
  <si>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</si>
  <si>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</si>
  <si>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</si>
  <si>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</si>
  <si>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</si>
  <si>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</si>
  <si>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</si>
  <si>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</si>
  <si>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</si>
  <si>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</si>
  <si>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</si>
  <si>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</si>
  <si>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</si>
  <si>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</si>
  <si>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</si>
  <si>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</si>
  <si>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</si>
  <si>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</si>
  <si>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</si>
  <si>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</si>
  <si>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</si>
  <si>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</si>
  <si>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</si>
  <si>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</si>
  <si>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</si>
  <si>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</si>
  <si>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</si>
  <si>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</si>
  <si>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</si>
  <si>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</si>
  <si>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</si>
  <si>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</si>
  <si>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</si>
  <si>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</si>
  <si>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</si>
  <si>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</si>
  <si>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</si>
  <si>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</si>
  <si>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</si>
  <si>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</si>
  <si>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</si>
  <si>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</si>
  <si>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</si>
  <si>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</si>
  <si>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</si>
  <si>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</si>
  <si>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</si>
  <si>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</si>
  <si>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</si>
  <si>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</si>
  <si>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</si>
  <si>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</si>
  <si>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</si>
  <si>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</si>
  <si>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</si>
  <si>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</si>
  <si>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</si>
  <si>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</si>
  <si>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</si>
  <si>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</si>
  <si>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</si>
  <si>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</si>
  <si>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</si>
  <si>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</si>
  <si>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</si>
  <si>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</si>
  <si>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</si>
  <si>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</si>
  <si>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</si>
  <si>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</si>
  <si>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</si>
  <si>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</si>
  <si>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</si>
  <si>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</si>
  <si>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</si>
  <si>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</si>
  <si>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</si>
  <si>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</si>
  <si>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</si>
  <si>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</si>
  <si>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</si>
  <si>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</si>
  <si>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</si>
  <si>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</si>
  <si>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</si>
  <si>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</si>
  <si>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</si>
  <si>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</si>
  <si>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</si>
  <si>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</si>
  <si>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</si>
  <si>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</si>
  <si>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</si>
  <si>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</si>
  <si>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</si>
  <si>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</si>
  <si>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</si>
  <si>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</si>
  <si>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</si>
  <si>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</si>
  <si>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</si>
  <si>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</si>
  <si>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</si>
  <si>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</si>
  <si>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</si>
  <si>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</si>
  <si>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</si>
  <si>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</si>
  <si>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</si>
  <si>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</si>
  <si>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</si>
  <si>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</si>
  <si>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</si>
  <si>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</si>
  <si>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</si>
  <si>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</si>
  <si>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</si>
  <si>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</si>
  <si>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</si>
  <si>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</si>
  <si>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</si>
  <si>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</si>
  <si>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</si>
  <si>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</si>
  <si>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</si>
  <si>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</si>
  <si>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</si>
  <si>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</si>
  <si>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</si>
  <si>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</si>
  <si>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</si>
  <si>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</si>
  <si>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</si>
  <si>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</si>
  <si>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</si>
  <si>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</si>
  <si>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</si>
  <si>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</si>
  <si>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</si>
  <si>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</si>
  <si>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</si>
  <si>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</si>
  <si>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</si>
  <si>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</si>
  <si>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</si>
  <si>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</si>
  <si>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</si>
  <si>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</si>
  <si>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</si>
  <si>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</si>
  <si>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</si>
  <si>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</si>
  <si>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</si>
  <si>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</si>
  <si>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</si>
  <si>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</si>
  <si>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</si>
  <si>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</si>
  <si>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</si>
  <si>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</si>
  <si>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</si>
  <si>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</si>
  <si>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</si>
  <si>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</si>
  <si>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</si>
  <si>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</si>
  <si>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</si>
  <si>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</si>
  <si>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</si>
  <si>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</si>
  <si>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</si>
  <si>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</si>
  <si>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</si>
  <si>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</si>
  <si>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</si>
  <si>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</si>
  <si>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</si>
  <si>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</si>
  <si>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</si>
  <si>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</si>
  <si>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</si>
  <si>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</si>
  <si>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</si>
  <si>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</si>
  <si>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</si>
  <si>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</si>
  <si>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</si>
  <si>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</si>
  <si>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</si>
  <si>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</si>
  <si>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</si>
  <si>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</si>
  <si>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</si>
  <si>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</si>
  <si>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</si>
  <si>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</si>
  <si>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</si>
  <si>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</si>
  <si>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</si>
  <si>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</si>
  <si>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</si>
  <si>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</si>
  <si>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</si>
  <si>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</si>
  <si>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</si>
  <si>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</si>
  <si>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</si>
  <si>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</si>
  <si>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</si>
  <si>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</si>
  <si>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</si>
  <si>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</si>
  <si>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</si>
  <si>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</si>
  <si>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</si>
  <si>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</si>
  <si>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</si>
  <si>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</si>
  <si>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</si>
  <si>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</si>
  <si>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</si>
  <si>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</si>
  <si>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</si>
  <si>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</si>
  <si>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</si>
  <si>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</si>
  <si>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</si>
  <si>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</si>
  <si>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</si>
  <si>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</si>
  <si>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</si>
  <si>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</si>
  <si>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</si>
  <si>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</si>
  <si>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</si>
  <si>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</si>
  <si>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</si>
  <si>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</si>
  <si>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</si>
  <si>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</si>
  <si>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</si>
  <si>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</si>
  <si>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</si>
  <si>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</si>
  <si>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</si>
  <si>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</si>
  <si>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</si>
  <si>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</si>
  <si>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</si>
  <si>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</si>
  <si>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</si>
  <si>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</si>
  <si>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</si>
  <si>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</si>
  <si>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</si>
  <si>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</si>
  <si>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</si>
  <si>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</si>
  <si>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</si>
  <si>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</si>
  <si>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</si>
  <si>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</si>
  <si>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</si>
  <si>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</si>
  <si>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</si>
  <si>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</si>
  <si>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</si>
  <si>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</si>
  <si>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</si>
  <si>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</si>
  <si>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</si>
  <si>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</si>
  <si>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</si>
  <si>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</si>
  <si>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</si>
  <si>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</si>
  <si>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</si>
  <si>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</si>
  <si>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</si>
  <si>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</si>
  <si>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</si>
  <si>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</si>
  <si>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</si>
  <si>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</si>
  <si>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</si>
  <si>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</si>
  <si>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</si>
  <si>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</si>
  <si>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</si>
  <si>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</si>
  <si>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</si>
  <si>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</si>
  <si>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</si>
  <si>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</si>
  <si>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</si>
  <si>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</si>
  <si>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</si>
  <si>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</si>
  <si>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</si>
  <si>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</si>
  <si>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</si>
  <si>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</si>
  <si>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</si>
  <si>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</si>
  <si>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</si>
  <si>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</si>
  <si>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</si>
  <si>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</si>
  <si>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</si>
  <si>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</si>
  <si>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</si>
  <si>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</si>
  <si>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</si>
  <si>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</si>
  <si>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</si>
  <si>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</si>
  <si>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</si>
  <si>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</si>
  <si>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</si>
  <si>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</si>
  <si>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</si>
  <si>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</si>
  <si>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</si>
  <si>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</si>
  <si>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</si>
  <si>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</si>
  <si>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</si>
  <si>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</si>
  <si>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</si>
  <si>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</si>
  <si>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</si>
  <si>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</si>
  <si>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</si>
  <si>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</si>
  <si>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</si>
  <si>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</si>
  <si>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</si>
  <si>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</si>
  <si>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</si>
  <si>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</si>
  <si>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</si>
  <si>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</si>
  <si>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</si>
  <si>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</si>
  <si>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</si>
  <si>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</si>
  <si>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</si>
  <si>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</si>
  <si>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</si>
  <si>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</si>
  <si>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</si>
  <si>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</si>
  <si>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</si>
  <si>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</si>
  <si>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</si>
  <si>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</si>
  <si>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</si>
  <si>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</si>
  <si>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</si>
  <si>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</si>
  <si>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</si>
  <si>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</si>
  <si>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</si>
  <si>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</si>
  <si>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</si>
  <si>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</si>
  <si>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</si>
  <si>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</si>
  <si>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</si>
  <si>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</si>
  <si>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</si>
  <si>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</si>
  <si>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</si>
  <si>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</si>
  <si>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</si>
  <si>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</si>
  <si>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</si>
  <si>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</si>
  <si>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</si>
  <si>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</si>
  <si>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</si>
  <si>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</si>
  <si>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</si>
  <si>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</si>
  <si>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</si>
  <si>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</si>
  <si>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</si>
  <si>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</si>
  <si>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</si>
  <si>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</si>
  <si>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</si>
  <si>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</si>
  <si>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</si>
  <si>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</si>
  <si>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</si>
  <si>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</si>
  <si>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</si>
  <si>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</si>
  <si>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</si>
  <si>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</si>
  <si>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</si>
  <si>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</si>
  <si>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</si>
  <si>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</si>
  <si>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</si>
  <si>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</si>
  <si>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</si>
  <si>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</si>
  <si>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</si>
  <si>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</si>
  <si>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</si>
  <si>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</si>
  <si>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</si>
  <si>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</si>
  <si>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</si>
  <si>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</si>
  <si>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</si>
  <si>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</si>
  <si>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</si>
  <si>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</si>
  <si>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</si>
  <si>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</si>
  <si>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</si>
  <si>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</si>
  <si>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</si>
  <si>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</si>
  <si>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</si>
  <si>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</si>
  <si>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</si>
  <si>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</si>
  <si>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</si>
  <si>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</si>
  <si>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</si>
  <si>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</si>
  <si>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</si>
  <si>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</si>
  <si>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</si>
  <si>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</si>
  <si>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</si>
  <si>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</si>
  <si>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</si>
  <si>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</si>
  <si>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</si>
  <si>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</si>
  <si>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</si>
  <si>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</si>
  <si>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</si>
  <si>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</si>
  <si>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</si>
  <si>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</si>
  <si>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</si>
  <si>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</si>
  <si>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</si>
  <si>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</si>
  <si>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</si>
  <si>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</si>
  <si>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</si>
  <si>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</si>
  <si>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</si>
  <si>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</si>
  <si>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</si>
  <si>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</si>
  <si>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</si>
  <si>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</si>
  <si>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</si>
  <si>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</si>
  <si>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</si>
  <si>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</si>
  <si>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</si>
  <si>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</si>
  <si>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</si>
  <si>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</si>
  <si>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</si>
  <si>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</si>
  <si>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</si>
  <si>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</si>
  <si>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</si>
  <si>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</si>
  <si>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</si>
  <si>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</si>
  <si>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</si>
  <si>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</si>
  <si>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</si>
  <si>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</si>
  <si>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</si>
  <si>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</si>
  <si>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</si>
  <si>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</si>
  <si>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</si>
  <si>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</si>
  <si>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</si>
  <si>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</si>
  <si>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</si>
  <si>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</si>
  <si>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</si>
  <si>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</si>
  <si>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</si>
  <si>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</si>
  <si>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</si>
  <si>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</si>
  <si>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</si>
  <si>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</si>
  <si>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</si>
  <si>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</si>
  <si>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</si>
  <si>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</si>
  <si>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</si>
  <si>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</si>
  <si>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</si>
  <si>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</si>
  <si>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</si>
  <si>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</si>
  <si>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</si>
  <si>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</si>
  <si>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</si>
  <si>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</si>
  <si>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</si>
  <si>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</si>
  <si>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</si>
  <si>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</si>
  <si>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</si>
  <si>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</si>
  <si>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</si>
  <si>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</si>
  <si>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</si>
  <si>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</si>
  <si>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</si>
  <si>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</si>
  <si>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</si>
  <si>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</si>
  <si>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</si>
  <si>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</si>
  <si>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</si>
  <si>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</si>
  <si>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</si>
  <si>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</si>
  <si>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</si>
  <si>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</si>
  <si>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</si>
  <si>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</si>
  <si>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</si>
  <si>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</si>
  <si>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</si>
  <si>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</si>
  <si>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</si>
  <si>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</si>
  <si>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</si>
  <si>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</si>
  <si>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</si>
  <si>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</si>
  <si>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</si>
  <si>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</si>
  <si>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</si>
  <si>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</si>
  <si>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</si>
  <si>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</si>
  <si>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</si>
  <si>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</si>
  <si>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</si>
  <si>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</si>
  <si>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</si>
  <si>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</si>
  <si>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</si>
  <si>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</si>
  <si>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</si>
  <si>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</si>
  <si>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</si>
  <si>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</si>
  <si>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</si>
  <si>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</si>
  <si>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</si>
  <si>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</si>
  <si>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</si>
  <si>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</si>
  <si>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</si>
  <si>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</si>
  <si>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</si>
  <si>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</si>
  <si>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</si>
  <si>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</si>
  <si>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</si>
  <si>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</si>
  <si>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</si>
  <si>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</si>
  <si>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</si>
  <si>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</si>
  <si>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</si>
  <si>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</si>
  <si>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</si>
  <si>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</si>
  <si>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</si>
  <si>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</si>
  <si>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</si>
  <si>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</si>
  <si>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</si>
  <si>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</si>
  <si>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</si>
  <si>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</si>
  <si>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</si>
  <si>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</si>
  <si>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</si>
  <si>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</si>
  <si>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</si>
  <si>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</si>
  <si>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</si>
  <si>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</si>
  <si>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</si>
  <si>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</si>
  <si>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</si>
  <si>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</si>
  <si>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</si>
  <si>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</si>
  <si>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</si>
  <si>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</si>
  <si>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</si>
  <si>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</si>
  <si>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</si>
  <si>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</si>
  <si>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</si>
  <si>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</si>
  <si>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</si>
  <si>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</si>
  <si>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</si>
  <si>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</si>
  <si>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</si>
  <si>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</si>
  <si>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</si>
  <si>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</si>
  <si>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</si>
  <si>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</si>
  <si>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</si>
  <si>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</si>
  <si>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</si>
  <si>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</si>
  <si>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</si>
  <si>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</si>
  <si>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</si>
  <si>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</si>
  <si>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</si>
  <si>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</si>
  <si>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</si>
  <si>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</si>
  <si>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</si>
  <si>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</si>
  <si>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</si>
  <si>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</si>
  <si>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</si>
  <si>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</si>
  <si>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</si>
  <si>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</si>
  <si>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</si>
  <si>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</si>
  <si>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</si>
  <si>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</si>
  <si>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</si>
  <si>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</si>
  <si>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</si>
  <si>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</si>
  <si>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</si>
  <si>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</si>
  <si>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</si>
  <si>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</si>
  <si>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</si>
  <si>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</si>
  <si>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</si>
  <si>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</si>
  <si>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</si>
  <si>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</si>
  <si>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</si>
  <si>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</si>
  <si>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</si>
  <si>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</si>
  <si>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</si>
  <si>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</si>
  <si>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</si>
  <si>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</si>
  <si>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</si>
  <si>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</si>
  <si>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</si>
  <si>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</si>
  <si>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</si>
  <si>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</si>
  <si>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</si>
  <si>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</si>
  <si>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</si>
  <si>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</si>
  <si>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</si>
  <si>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</si>
  <si>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</si>
  <si>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</si>
  <si>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</si>
  <si>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</si>
  <si>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</si>
  <si>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</si>
  <si>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</si>
  <si>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</si>
  <si>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</si>
  <si>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</si>
  <si>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</si>
  <si>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</si>
  <si>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</si>
  <si>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</si>
  <si>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</si>
  <si>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</si>
  <si>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</si>
  <si>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</si>
  <si>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</si>
  <si>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</si>
  <si>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</si>
  <si>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</si>
  <si>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</si>
  <si>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</si>
  <si>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</si>
  <si>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</si>
  <si>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</si>
  <si>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</si>
  <si>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</si>
  <si>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</si>
  <si>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</si>
  <si>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</si>
  <si>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</si>
  <si>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</si>
  <si>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</si>
  <si>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</si>
  <si>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</si>
  <si>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</si>
  <si>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</si>
  <si>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</si>
  <si>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</si>
  <si>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</si>
  <si>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</si>
  <si>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</si>
  <si>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</si>
  <si>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</si>
  <si>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</si>
  <si>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</si>
  <si>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</si>
  <si>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</si>
  <si>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</si>
  <si>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</si>
  <si>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</si>
  <si>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</si>
  <si>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</si>
  <si>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</si>
  <si>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</si>
  <si>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</si>
  <si>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</si>
  <si>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</si>
  <si>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</si>
  <si>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</si>
  <si>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</si>
  <si>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</si>
  <si>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</si>
  <si>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</si>
  <si>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</si>
  <si>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</si>
  <si>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</si>
  <si>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</si>
  <si>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</si>
  <si>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</si>
  <si>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</si>
  <si>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</si>
  <si>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</si>
  <si>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</si>
  <si>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</si>
  <si>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</si>
  <si>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</si>
  <si>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</si>
  <si>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</si>
  <si>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</si>
  <si>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</si>
  <si>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</si>
  <si>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</si>
  <si>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</si>
  <si>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</si>
  <si>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</si>
  <si>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</si>
  <si>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</si>
  <si>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</si>
  <si>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</si>
  <si>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</si>
  <si>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</si>
  <si>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</si>
  <si>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</si>
  <si>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</si>
  <si>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</si>
  <si>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</si>
  <si>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</si>
  <si>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</si>
  <si>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</si>
  <si>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</si>
  <si>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</si>
  <si>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</si>
  <si>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</si>
  <si>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</si>
  <si>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</si>
  <si>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</si>
  <si>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</si>
  <si>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</si>
  <si>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</si>
  <si>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</si>
  <si>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</si>
  <si>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</si>
  <si>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</si>
  <si>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</si>
  <si>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</si>
  <si>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</si>
  <si>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</si>
  <si>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</si>
  <si>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</si>
  <si>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</si>
  <si>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</si>
  <si>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</si>
  <si>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</si>
  <si>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</si>
  <si>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</si>
  <si>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</si>
  <si>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</si>
  <si>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</si>
  <si>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</si>
  <si>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</si>
  <si>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</si>
  <si>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</si>
  <si>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</si>
  <si>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</si>
  <si>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</si>
  <si>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</si>
  <si>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</si>
  <si>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</si>
  <si>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</si>
  <si>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</si>
  <si>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</si>
  <si>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</si>
  <si>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</si>
  <si>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</si>
  <si>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</si>
  <si>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</si>
  <si>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</si>
  <si>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</si>
  <si>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</si>
  <si>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</si>
  <si>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</si>
  <si>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</si>
  <si>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</si>
  <si>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</si>
  <si>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</si>
  <si>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</si>
  <si>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</si>
  <si>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</si>
  <si>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</si>
  <si>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</si>
  <si>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</si>
  <si>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</si>
  <si>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</si>
  <si>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</si>
  <si>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</si>
  <si>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</si>
  <si>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</si>
  <si>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</si>
  <si>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</si>
  <si>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</si>
  <si>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</si>
  <si>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</si>
  <si>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</si>
  <si>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</si>
  <si>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</si>
  <si>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</si>
  <si>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</si>
  <si>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</si>
  <si>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</si>
  <si>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</si>
  <si>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</si>
  <si>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</si>
  <si>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</si>
  <si>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</si>
  <si>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</si>
  <si>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</si>
  <si>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</si>
  <si>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</si>
  <si>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</si>
  <si>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</si>
  <si>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</si>
  <si>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</si>
  <si>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</si>
  <si>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</si>
  <si>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</si>
  <si>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</si>
  <si>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</si>
  <si>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</si>
  <si>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</si>
  <si>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</si>
  <si>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</si>
  <si>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</si>
  <si>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</si>
  <si>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</si>
  <si>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</si>
  <si>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</si>
  <si>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</si>
  <si>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</si>
  <si>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</si>
  <si>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</si>
  <si>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</si>
  <si>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</si>
  <si>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</si>
  <si>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</si>
  <si>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</si>
  <si>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</si>
  <si>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</si>
  <si>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</si>
  <si>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</si>
  <si>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</si>
  <si>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</si>
  <si>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</si>
  <si>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</si>
  <si>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</si>
  <si>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</si>
  <si>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</si>
  <si>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</si>
  <si>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</si>
  <si>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</si>
  <si>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</si>
  <si>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</si>
  <si>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</si>
  <si>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</si>
  <si>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</si>
  <si>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</si>
  <si>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</si>
  <si>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</si>
  <si>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</si>
  <si>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</si>
  <si>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</si>
  <si>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</si>
  <si>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</si>
  <si>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</si>
  <si>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</si>
  <si>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</si>
  <si>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</si>
  <si>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</si>
  <si>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</si>
  <si>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</si>
  <si>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</si>
  <si>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</si>
  <si>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</si>
  <si>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</si>
  <si>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</si>
  <si>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</si>
  <si>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</si>
  <si>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</si>
  <si>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</si>
  <si>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</si>
  <si>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</si>
  <si>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</si>
  <si>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</si>
  <si>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</si>
  <si>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</si>
  <si>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</si>
  <si>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</si>
  <si>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</si>
  <si>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</si>
  <si>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</si>
  <si>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</si>
  <si>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</si>
  <si>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</si>
  <si>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</si>
  <si>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</si>
  <si>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</si>
  <si>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</si>
  <si>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</si>
  <si>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</si>
  <si>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</si>
  <si>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</si>
  <si>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</si>
  <si>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</si>
  <si>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</si>
  <si>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</si>
  <si>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</si>
  <si>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</si>
  <si>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</si>
  <si>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</si>
  <si>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</si>
  <si>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</si>
  <si>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</si>
  <si>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</si>
  <si>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</si>
  <si>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</si>
  <si>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</si>
  <si>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</si>
  <si>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</si>
  <si>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</si>
  <si>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</si>
  <si>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</si>
  <si>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</si>
  <si>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</si>
  <si>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</si>
  <si>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</si>
  <si>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</si>
  <si>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</si>
  <si>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</si>
  <si>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</si>
  <si>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</si>
  <si>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</si>
  <si>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</si>
  <si>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</si>
  <si>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</si>
  <si>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</si>
  <si>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</si>
  <si>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</si>
  <si>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</si>
  <si>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</si>
  <si>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</si>
  <si>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</si>
  <si>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</si>
  <si>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</si>
  <si>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</si>
  <si>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</si>
  <si>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</si>
  <si>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</si>
  <si>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</si>
  <si>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</si>
  <si>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</si>
  <si>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</si>
  <si>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</si>
  <si>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</si>
  <si>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</si>
  <si>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</si>
  <si>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</si>
  <si>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</si>
  <si>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</si>
  <si>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</si>
  <si>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</si>
  <si>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</si>
  <si>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</si>
  <si>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</si>
  <si>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</si>
  <si>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</si>
  <si>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</si>
  <si>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</si>
  <si>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</si>
  <si>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</si>
  <si>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</si>
  <si>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</si>
  <si>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</si>
  <si>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</si>
  <si>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</si>
  <si>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</si>
  <si>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</si>
  <si>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</si>
  <si>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</si>
  <si>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</si>
  <si>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</si>
  <si>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</si>
  <si>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</si>
  <si>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</si>
  <si>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</si>
  <si>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</si>
  <si>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</si>
  <si>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</si>
  <si>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</si>
  <si>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</si>
  <si>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</si>
  <si>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</si>
  <si>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</si>
  <si>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</si>
  <si>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</si>
  <si>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</si>
  <si>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</si>
  <si>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</si>
  <si>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</si>
  <si>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</si>
  <si>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</si>
  <si>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</si>
  <si>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</si>
  <si>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</si>
  <si>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</si>
  <si>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</si>
  <si>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</si>
  <si>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</si>
  <si>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</si>
  <si>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</si>
  <si>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</si>
  <si>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</si>
  <si>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</si>
  <si>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</si>
  <si>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</si>
  <si>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</si>
  <si>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</si>
  <si>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</si>
  <si>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</si>
  <si>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</si>
  <si>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</si>
  <si>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</si>
  <si>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</si>
  <si>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</si>
  <si>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</si>
  <si>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</si>
  <si>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</si>
  <si>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</si>
  <si>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</si>
  <si>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</si>
  <si>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</si>
  <si>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</si>
  <si>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</si>
  <si>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</si>
  <si>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</si>
  <si>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</si>
  <si>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</si>
  <si>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</si>
  <si>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</si>
  <si>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</si>
  <si>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</si>
  <si>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</si>
  <si>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</si>
  <si>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</si>
  <si>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</si>
  <si>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</si>
  <si>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</si>
  <si>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</si>
  <si>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</si>
  <si>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</si>
  <si>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</si>
  <si>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</si>
  <si>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</si>
  <si>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</si>
  <si>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</si>
  <si>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</si>
  <si>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</si>
  <si>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</si>
  <si>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</si>
  <si>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</si>
  <si>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</si>
  <si>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</si>
  <si>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</si>
  <si>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</si>
  <si>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</si>
  <si>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</si>
  <si>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</si>
  <si>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</si>
  <si>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</si>
  <si>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</si>
  <si>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</si>
  <si>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</si>
  <si>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</si>
  <si>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</si>
  <si>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</si>
  <si>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</si>
  <si>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</si>
  <si>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</si>
  <si>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</si>
  <si>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</si>
  <si>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</si>
  <si>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</si>
  <si>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</si>
  <si>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</si>
  <si>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</si>
  <si>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</si>
  <si>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</si>
  <si>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</si>
  <si>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</si>
  <si>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</si>
  <si>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</si>
  <si>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</si>
  <si>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</si>
  <si>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</si>
  <si>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</si>
  <si>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</si>
  <si>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</si>
  <si>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</si>
  <si>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</si>
  <si>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</si>
  <si>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</si>
  <si>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</si>
  <si>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</si>
  <si>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</si>
  <si>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</si>
  <si>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</si>
  <si>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</si>
  <si>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</si>
  <si>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</si>
  <si>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</si>
  <si>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</si>
  <si>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</si>
  <si>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</si>
  <si>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</si>
  <si>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</si>
  <si>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</si>
  <si>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</si>
  <si>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</si>
  <si>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</si>
  <si>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</si>
  <si>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</si>
  <si>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</si>
  <si>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</si>
  <si>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</si>
  <si>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</si>
  <si>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</si>
  <si>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</si>
  <si>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</si>
  <si>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</si>
  <si>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</si>
  <si>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</si>
  <si>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</si>
  <si>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</si>
  <si>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</si>
  <si>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</si>
  <si>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</si>
  <si>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</si>
  <si>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</si>
  <si>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</si>
  <si>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</si>
  <si>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</si>
  <si>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</si>
  <si>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</si>
  <si>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</si>
  <si>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</si>
  <si>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</si>
  <si>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</si>
  <si>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</si>
  <si>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</si>
  <si>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</si>
  <si>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</si>
  <si>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</si>
  <si>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</si>
  <si>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</si>
  <si>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</si>
  <si>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</si>
  <si>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</si>
  <si>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</si>
  <si>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</si>
  <si>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</si>
  <si>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</si>
  <si>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</si>
  <si>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</si>
  <si>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</si>
  <si>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</si>
  <si>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</si>
  <si>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</si>
  <si>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</si>
  <si>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</si>
  <si>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</si>
  <si>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</si>
  <si>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</si>
  <si>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</si>
  <si>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</si>
  <si>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</si>
  <si>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</si>
  <si>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</si>
  <si>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</si>
  <si>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</si>
  <si>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</si>
  <si>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</si>
  <si>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</si>
  <si>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</si>
  <si>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</si>
  <si>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</si>
  <si>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</si>
  <si>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</si>
  <si>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</si>
  <si>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</si>
  <si>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</si>
  <si>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</si>
  <si>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</si>
  <si>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</si>
  <si>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</si>
  <si>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</si>
  <si>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</si>
  <si>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</si>
  <si>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</si>
  <si>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</si>
  <si>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</si>
  <si>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</si>
  <si>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</si>
  <si>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</si>
  <si>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</si>
  <si>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</si>
  <si>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</si>
  <si>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</si>
  <si>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</si>
  <si>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</si>
  <si>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</si>
  <si>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</si>
  <si>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</si>
  <si>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</si>
  <si>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</si>
  <si>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</si>
  <si>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</si>
  <si>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</si>
  <si>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</si>
  <si>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</si>
  <si>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</si>
  <si>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</si>
  <si>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</si>
  <si>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</si>
  <si>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</si>
  <si>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</si>
  <si>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</si>
  <si>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</si>
  <si>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</si>
  <si>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</si>
  <si>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</si>
  <si>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</si>
  <si>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</si>
  <si>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</si>
  <si>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</si>
  <si>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</si>
  <si>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</si>
  <si>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</si>
  <si>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</si>
  <si>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</si>
  <si>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</si>
  <si>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</si>
  <si>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</si>
  <si>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</si>
  <si>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</si>
  <si>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</si>
  <si>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</si>
  <si>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</si>
  <si>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</si>
  <si>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</si>
  <si>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</si>
  <si>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</si>
  <si>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</si>
  <si>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</si>
  <si>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</si>
  <si>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</si>
  <si>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</si>
  <si>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</si>
  <si>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</si>
  <si>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</si>
  <si>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</si>
  <si>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</si>
  <si>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</si>
  <si>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</si>
  <si>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</si>
  <si>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</si>
  <si>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</si>
  <si>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</si>
  <si>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</si>
  <si>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</si>
  <si>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</si>
  <si>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</si>
  <si>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</si>
  <si>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</si>
  <si>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</si>
  <si>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</si>
  <si>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</si>
  <si>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</si>
  <si>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</si>
  <si>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</si>
  <si>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</si>
  <si>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</si>
  <si>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</si>
  <si>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</si>
  <si>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</si>
  <si>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</si>
  <si>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</si>
  <si>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</si>
  <si>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</si>
  <si>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</si>
  <si>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</si>
  <si>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</si>
  <si>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</si>
  <si>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</si>
  <si>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</si>
  <si>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</si>
  <si>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</si>
  <si>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</si>
  <si>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</si>
  <si>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</si>
  <si>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</si>
  <si>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</si>
  <si>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</si>
  <si>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</si>
  <si>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</si>
  <si>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</si>
  <si>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</si>
  <si>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</si>
  <si>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</si>
  <si>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</si>
  <si>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</si>
  <si>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</si>
  <si>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</si>
  <si>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</si>
  <si>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</si>
  <si>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</si>
  <si>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</si>
  <si>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</si>
  <si>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</si>
  <si>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</si>
  <si>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</si>
  <si>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</si>
  <si>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</si>
  <si>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</si>
  <si>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</si>
  <si>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</si>
  <si>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</si>
  <si>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</si>
  <si>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</si>
  <si>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</si>
  <si>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</si>
  <si>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</si>
  <si>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</si>
  <si>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</si>
  <si>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</si>
  <si>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</si>
  <si>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</si>
  <si>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</si>
  <si>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</si>
  <si>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</si>
  <si>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</si>
  <si>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</si>
  <si>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</si>
  <si>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</si>
  <si>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</si>
  <si>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</si>
  <si>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</si>
  <si>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</si>
  <si>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</si>
  <si>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</si>
  <si>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</si>
  <si>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</si>
  <si>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</si>
  <si>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</si>
  <si>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</si>
  <si>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</si>
  <si>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</si>
  <si>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</si>
  <si>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</si>
  <si>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</si>
  <si>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</si>
  <si>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</si>
  <si>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</si>
  <si>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</si>
  <si>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</si>
  <si>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</si>
  <si>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</si>
  <si>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</si>
  <si>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</si>
  <si>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</si>
  <si>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</si>
  <si>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</si>
  <si>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</si>
  <si>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</si>
  <si>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</si>
  <si>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</si>
  <si>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</si>
  <si>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</si>
  <si>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</si>
  <si>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</si>
  <si>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</si>
  <si>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</si>
  <si>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</si>
  <si>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</si>
  <si>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</si>
  <si>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</si>
  <si>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</si>
  <si>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</si>
  <si>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</si>
  <si>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</si>
  <si>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</si>
  <si>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</si>
  <si>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</si>
  <si>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</si>
  <si>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</si>
  <si>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</si>
  <si>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</si>
  <si>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</si>
  <si>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</si>
  <si>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</si>
  <si>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</si>
  <si>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</si>
  <si>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</si>
  <si>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</si>
  <si>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</si>
  <si>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</si>
  <si>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</si>
  <si>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</si>
  <si>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</si>
  <si>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</si>
  <si>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</si>
  <si>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</si>
  <si>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</si>
  <si>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</si>
  <si>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</si>
  <si>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</si>
  <si>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</si>
  <si>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</si>
  <si>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</si>
  <si>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</si>
  <si>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</si>
  <si>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</si>
  <si>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</si>
  <si>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</si>
  <si>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</si>
  <si>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</si>
  <si>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</si>
  <si>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</si>
  <si>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</si>
  <si>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</si>
  <si>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</si>
  <si>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</si>
  <si>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</si>
  <si>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</si>
  <si>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</si>
  <si>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</si>
  <si>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</si>
  <si>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</si>
  <si>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</si>
  <si>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</si>
  <si>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</si>
  <si>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</si>
  <si>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</si>
  <si>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</si>
  <si>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</si>
  <si>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</si>
  <si>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</si>
  <si>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</si>
  <si>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</si>
  <si>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</si>
  <si>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</si>
  <si>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</si>
  <si>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</si>
  <si>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</si>
  <si>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</si>
  <si>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</si>
  <si>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</si>
  <si>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</si>
  <si>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</si>
  <si>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</si>
  <si>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</si>
  <si>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</si>
  <si>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</si>
  <si>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</si>
  <si>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</si>
  <si>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</si>
  <si>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</si>
  <si>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</si>
  <si>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</si>
  <si>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</si>
  <si>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</si>
  <si>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</si>
  <si>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</si>
  <si>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</si>
  <si>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</si>
  <si>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</si>
  <si>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</si>
  <si>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</si>
  <si>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</si>
  <si>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</si>
  <si>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</si>
  <si>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</si>
  <si>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</si>
  <si>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</si>
  <si>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</si>
  <si>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</si>
  <si>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</si>
  <si>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</si>
  <si>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</si>
  <si>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</si>
  <si>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</si>
  <si>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</si>
  <si>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</si>
  <si>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</si>
  <si>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</si>
  <si>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</si>
  <si>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</si>
  <si>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</si>
  <si>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</si>
  <si>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</si>
  <si>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</si>
  <si>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</si>
  <si>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</si>
  <si>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</si>
  <si>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</si>
  <si>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</si>
  <si>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</si>
  <si>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</si>
  <si>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</si>
  <si>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</si>
  <si>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</si>
  <si>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</si>
  <si>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</si>
  <si>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</si>
  <si>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</si>
  <si>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</si>
  <si>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</si>
  <si>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</si>
  <si>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</si>
  <si>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</si>
  <si>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</si>
  <si>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</si>
  <si>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</si>
  <si>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</si>
  <si>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</si>
  <si>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</si>
  <si>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</si>
  <si>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</si>
  <si>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</si>
  <si>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</si>
  <si>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</si>
  <si>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</si>
  <si>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</si>
  <si>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</si>
  <si>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</si>
  <si>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</si>
  <si>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</si>
  <si>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</si>
  <si>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</si>
  <si>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</si>
  <si>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</si>
  <si>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</si>
  <si>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</si>
  <si>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</si>
  <si>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</si>
  <si>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</si>
  <si>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</si>
  <si>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</si>
  <si>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</si>
  <si>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</si>
  <si>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</si>
  <si>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</si>
  <si>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</si>
  <si>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</si>
  <si>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</si>
  <si>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</si>
  <si>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</si>
  <si>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</si>
  <si>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</si>
  <si>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</si>
  <si>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</si>
  <si>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</si>
  <si>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</si>
  <si>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</si>
  <si>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</si>
  <si>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</si>
  <si>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</si>
  <si>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</si>
  <si>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</si>
  <si>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</si>
  <si>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</si>
  <si>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</si>
  <si>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</si>
  <si>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</si>
  <si>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</si>
  <si>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</si>
  <si>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</si>
  <si>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</si>
  <si>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</si>
  <si>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</si>
  <si>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</si>
  <si>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</si>
  <si>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</si>
  <si>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</si>
  <si>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</si>
  <si>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</si>
  <si>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</si>
  <si>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</si>
  <si>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</si>
  <si>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</si>
  <si>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</si>
  <si>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</si>
  <si>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</si>
  <si>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</si>
  <si>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</si>
  <si>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</si>
  <si>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</si>
  <si>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</si>
  <si>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</si>
  <si>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</si>
  <si>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</si>
  <si>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</si>
  <si>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</si>
  <si>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</si>
  <si>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</si>
  <si>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</si>
  <si>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</si>
  <si>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</si>
  <si>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</si>
  <si>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</si>
  <si>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</si>
  <si>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</si>
  <si>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</si>
  <si>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</si>
  <si>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</si>
  <si>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</si>
  <si>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</si>
  <si>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</si>
  <si>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</si>
  <si>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</si>
  <si>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</si>
  <si>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</si>
  <si>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</si>
  <si>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</si>
  <si>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</si>
  <si>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</si>
  <si>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</si>
  <si>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</si>
  <si>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</si>
  <si>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</si>
  <si>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</si>
  <si>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</si>
  <si>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</si>
  <si>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</si>
  <si>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</si>
  <si>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</si>
  <si>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</si>
  <si>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</si>
  <si>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</si>
  <si>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</si>
  <si>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</si>
  <si>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</si>
  <si>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</si>
  <si>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</si>
  <si>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</si>
  <si>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</si>
  <si>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</si>
  <si>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</si>
  <si>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</si>
  <si>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</si>
  <si>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</si>
  <si>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</si>
  <si>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</si>
  <si>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</si>
  <si>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</si>
  <si>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</si>
  <si>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</si>
  <si>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</si>
  <si>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</si>
  <si>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</si>
  <si>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</si>
  <si>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</si>
  <si>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</si>
  <si>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</si>
  <si>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</si>
  <si>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</si>
  <si>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</si>
  <si>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</si>
  <si>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</si>
  <si>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</si>
  <si>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</si>
  <si>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</si>
  <si>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</si>
  <si>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</si>
  <si>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</si>
  <si>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</si>
  <si>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</si>
  <si>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</si>
  <si>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</si>
  <si>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</si>
  <si>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</si>
  <si>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</si>
  <si>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</si>
  <si>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</si>
  <si>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</si>
  <si>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</si>
  <si>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</si>
  <si>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</si>
  <si>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</si>
  <si>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</si>
  <si>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</si>
  <si>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</si>
  <si>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</si>
  <si>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</si>
  <si>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</si>
  <si>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</si>
  <si>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</si>
  <si>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</si>
  <si>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</si>
  <si>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</si>
  <si>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</si>
  <si>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</si>
  <si>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</si>
  <si>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</si>
  <si>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</si>
  <si>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</si>
  <si>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</si>
  <si>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</si>
  <si>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</si>
  <si>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</si>
  <si>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</si>
  <si>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</si>
  <si>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</si>
  <si>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</si>
  <si>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</si>
  <si>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</si>
  <si>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</si>
  <si>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</si>
  <si>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</si>
  <si>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</si>
  <si>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</si>
  <si>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</si>
  <si>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</si>
  <si>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</si>
  <si>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</si>
  <si>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</si>
  <si>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</si>
  <si>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</si>
  <si>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</si>
  <si>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</si>
  <si>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</si>
  <si>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</si>
  <si>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</si>
  <si>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</si>
  <si>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</si>
  <si>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</si>
  <si>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</si>
  <si>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</si>
  <si>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</si>
  <si>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</si>
  <si>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</si>
  <si>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</si>
  <si>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</si>
  <si>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</si>
  <si>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</si>
  <si>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</si>
  <si>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</si>
  <si>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</si>
  <si>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</si>
  <si>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</si>
  <si>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</si>
  <si>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</si>
  <si>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</si>
  <si>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</si>
  <si>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</si>
  <si>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</si>
  <si>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</si>
  <si>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</si>
  <si>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</si>
  <si>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</si>
  <si>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</si>
  <si>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</si>
  <si>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</si>
  <si>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</si>
  <si>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</si>
  <si>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</si>
  <si>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</si>
  <si>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</si>
  <si>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</si>
  <si>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</si>
  <si>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</si>
  <si>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</si>
  <si>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</si>
  <si>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</si>
  <si>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</si>
  <si>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</si>
  <si>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</si>
  <si>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</si>
  <si>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</si>
  <si>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</si>
  <si>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</si>
  <si>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</si>
  <si>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</si>
  <si>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</si>
  <si>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</si>
  <si>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</si>
  <si>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</si>
  <si>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</si>
  <si>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</si>
  <si>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</si>
  <si>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</si>
  <si>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</si>
  <si>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</si>
  <si>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</si>
  <si>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</si>
  <si>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</si>
  <si>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</si>
  <si>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</si>
  <si>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</si>
  <si>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</si>
  <si>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</si>
  <si>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</si>
  <si>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</si>
  <si>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</si>
  <si>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</si>
  <si>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</si>
  <si>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</si>
  <si>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</si>
  <si>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</si>
  <si>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</si>
  <si>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</si>
  <si>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</si>
  <si>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</si>
  <si>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</si>
  <si>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</si>
  <si>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</si>
  <si>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</si>
  <si>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</si>
  <si>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</si>
  <si>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</si>
  <si>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</si>
  <si>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</si>
  <si>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</si>
  <si>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</si>
  <si>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</si>
  <si>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</si>
  <si>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</si>
  <si>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</si>
  <si>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</si>
  <si>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</si>
  <si>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</si>
  <si>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</si>
  <si>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</si>
  <si>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</si>
  <si>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</si>
  <si>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</si>
  <si>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</si>
  <si>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</si>
  <si>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</si>
  <si>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</si>
  <si>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</si>
  <si>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</si>
  <si>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</si>
  <si>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</si>
  <si>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</si>
  <si>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</si>
  <si>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</si>
  <si>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</si>
  <si>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</si>
  <si>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</si>
  <si>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</si>
  <si>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</si>
  <si>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</si>
  <si>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</si>
  <si>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</si>
  <si>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</si>
  <si>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</si>
  <si>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</si>
  <si>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</si>
  <si>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</si>
  <si>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</si>
  <si>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</si>
  <si>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</si>
  <si>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</si>
  <si>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</si>
  <si>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</si>
  <si>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</si>
  <si>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</si>
  <si>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</si>
  <si>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</si>
  <si>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</si>
  <si>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</si>
  <si>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</si>
  <si>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</si>
  <si>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</si>
  <si>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</si>
  <si>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</si>
  <si>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</si>
  <si>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</si>
  <si>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</si>
  <si>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</si>
  <si>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</si>
  <si>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</si>
  <si>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</si>
  <si>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</si>
  <si>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</si>
  <si>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</si>
  <si>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</si>
  <si>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</si>
  <si>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</si>
  <si>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</si>
  <si>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</si>
  <si>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</si>
  <si>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</si>
  <si>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</si>
  <si>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</si>
  <si>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</si>
  <si>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</si>
  <si>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</si>
  <si>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</si>
  <si>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</si>
  <si>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</si>
  <si>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</si>
  <si>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</si>
  <si>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</si>
  <si>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</si>
  <si>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</si>
  <si>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</si>
  <si>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</si>
  <si>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</si>
  <si>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</si>
  <si>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</si>
  <si>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</si>
  <si>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</si>
  <si>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</si>
  <si>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</si>
  <si>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</si>
  <si>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</si>
  <si>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</si>
  <si>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</si>
  <si>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</si>
  <si>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</si>
  <si>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</si>
  <si>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</si>
  <si>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</si>
  <si>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</si>
  <si>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</si>
  <si>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</si>
  <si>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</si>
  <si>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</si>
  <si>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</si>
  <si>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</si>
  <si>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</si>
  <si>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</si>
  <si>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</si>
  <si>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</si>
  <si>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</si>
  <si>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</si>
  <si>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</si>
  <si>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</si>
  <si>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</si>
  <si>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</si>
  <si>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</si>
  <si>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</si>
  <si>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</si>
  <si>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</si>
  <si>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</si>
  <si>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</si>
  <si>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</si>
  <si>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</si>
  <si>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</si>
  <si>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</si>
  <si>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</si>
  <si>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</si>
  <si>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</si>
  <si>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</si>
  <si>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</si>
  <si>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</si>
  <si>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</si>
  <si>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</si>
  <si>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</si>
  <si>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</si>
  <si>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</si>
  <si>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</si>
  <si>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</si>
  <si>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</si>
  <si>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</si>
  <si>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</si>
  <si>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</si>
  <si>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</si>
  <si>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</si>
  <si>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</si>
  <si>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</si>
  <si>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</si>
  <si>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</si>
  <si>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</si>
  <si>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</si>
  <si>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</si>
  <si>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</si>
  <si>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</si>
  <si>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</si>
  <si>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</si>
  <si>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</si>
  <si>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</si>
  <si>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</si>
  <si>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</si>
  <si>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</si>
  <si>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</si>
  <si>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</si>
  <si>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</si>
  <si>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</si>
  <si>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</si>
  <si>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</si>
  <si>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</si>
  <si>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</si>
  <si>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</si>
  <si>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</si>
  <si>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</si>
  <si>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</si>
  <si>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</si>
  <si>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</si>
  <si>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</si>
  <si>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</si>
  <si>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</si>
  <si>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</si>
  <si>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</si>
  <si>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</si>
  <si>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</si>
  <si>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</si>
  <si>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</si>
  <si>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</si>
  <si>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</si>
  <si>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</si>
  <si>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</si>
  <si>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</si>
  <si>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</si>
  <si>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</si>
  <si>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</si>
  <si>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</si>
  <si>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</si>
  <si>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</si>
  <si>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</si>
  <si>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</si>
  <si>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</si>
  <si>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</si>
  <si>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</si>
  <si>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</si>
  <si>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</si>
  <si>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</si>
  <si>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</si>
  <si>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</si>
  <si>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</si>
  <si>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</si>
  <si>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</si>
  <si>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</si>
  <si>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</si>
  <si>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</si>
  <si>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</si>
  <si>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</si>
  <si>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</si>
  <si>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</si>
  <si>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</si>
  <si>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</si>
  <si>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</si>
  <si>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</si>
  <si>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</si>
  <si>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</si>
  <si>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</si>
  <si>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</si>
  <si>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</si>
  <si>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</si>
  <si>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</si>
  <si>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</si>
  <si>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</si>
  <si>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</si>
  <si>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</si>
  <si>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</si>
  <si>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</si>
  <si>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</si>
  <si>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</si>
  <si>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</si>
  <si>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</si>
  <si>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</si>
  <si>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</si>
  <si>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</si>
  <si>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</si>
  <si>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</si>
  <si>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</si>
  <si>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</si>
  <si>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</si>
  <si>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</si>
  <si>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</si>
  <si>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</si>
  <si>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</si>
  <si>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</si>
  <si>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</si>
  <si>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</si>
  <si>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</si>
  <si>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</si>
  <si>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</si>
  <si>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</si>
  <si>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</si>
  <si>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</si>
  <si>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</si>
  <si>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</si>
  <si>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</si>
  <si>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</si>
  <si>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</si>
  <si>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</si>
  <si>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</si>
  <si>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</si>
  <si>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</si>
  <si>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</si>
  <si>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</si>
  <si>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</si>
  <si>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</si>
  <si>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</si>
  <si>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</si>
  <si>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</si>
  <si>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</si>
  <si>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</si>
  <si>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</si>
  <si>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</si>
  <si>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</si>
  <si>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</si>
  <si>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</si>
  <si>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</si>
  <si>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</si>
  <si>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</si>
  <si>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</si>
  <si>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</si>
  <si>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</si>
  <si>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</si>
  <si>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</si>
  <si>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</si>
  <si>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</si>
  <si>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</si>
  <si>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</si>
  <si>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</si>
  <si>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</si>
  <si>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</si>
  <si>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</si>
  <si>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</si>
  <si>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</si>
  <si>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</si>
  <si>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</si>
  <si>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</si>
  <si>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</si>
  <si>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</si>
  <si>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</si>
  <si>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</si>
  <si>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</si>
  <si>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</si>
  <si>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</si>
  <si>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</si>
  <si>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</si>
  <si>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</si>
  <si>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</si>
  <si>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</si>
  <si>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</si>
  <si>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</si>
  <si>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</si>
  <si>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</si>
  <si>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</si>
  <si>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</si>
  <si>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</si>
  <si>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</si>
  <si>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</si>
  <si>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</si>
  <si>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</si>
  <si>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</si>
  <si>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</si>
  <si>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</si>
  <si>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</si>
  <si>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</si>
  <si>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</si>
  <si>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</si>
  <si>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</si>
  <si>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</si>
  <si>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</si>
  <si>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</si>
  <si>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</si>
  <si>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</si>
  <si>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</si>
  <si>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</si>
  <si>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</si>
  <si>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</si>
  <si>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</si>
  <si>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</si>
  <si>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</si>
  <si>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</si>
  <si>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</si>
  <si>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</si>
  <si>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</si>
  <si>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</si>
  <si>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</si>
  <si>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</si>
  <si>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</si>
  <si>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</si>
  <si>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</si>
  <si>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</si>
  <si>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</si>
  <si>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</si>
  <si>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</si>
  <si>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</si>
  <si>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</si>
  <si>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</si>
  <si>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</si>
  <si>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</si>
  <si>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</si>
  <si>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</si>
  <si>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</si>
  <si>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</si>
  <si>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</si>
  <si>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</si>
  <si>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</si>
  <si>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</si>
  <si>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</si>
  <si>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</si>
  <si>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</si>
  <si>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</si>
  <si>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</si>
  <si>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</si>
  <si>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</si>
  <si>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</si>
  <si>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</si>
  <si>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</si>
  <si>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</si>
  <si>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</si>
  <si>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</si>
  <si>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</si>
  <si>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</si>
  <si>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</si>
  <si>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</si>
  <si>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</si>
  <si>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</si>
  <si>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</si>
  <si>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</si>
  <si>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</si>
  <si>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</si>
  <si>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</si>
  <si>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</si>
  <si>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</si>
  <si>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</si>
  <si>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</si>
  <si>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</si>
  <si>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</si>
  <si>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</si>
  <si>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</si>
  <si>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</si>
  <si>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</si>
  <si>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</si>
  <si>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</si>
  <si>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</si>
  <si>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</si>
  <si>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</si>
  <si>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</si>
  <si>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</si>
  <si>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</si>
  <si>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</si>
  <si>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</si>
  <si>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</si>
  <si>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</si>
  <si>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</si>
  <si>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</si>
  <si>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</si>
  <si>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</si>
  <si>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</si>
  <si>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</si>
  <si>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</si>
  <si>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</si>
  <si>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</si>
  <si>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</si>
  <si>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</si>
  <si>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</si>
  <si>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</si>
  <si>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</si>
  <si>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</si>
  <si>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</si>
  <si>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</si>
  <si>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</si>
  <si>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</si>
  <si>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</si>
  <si>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</si>
  <si>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</si>
  <si>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</si>
  <si>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</si>
  <si>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</si>
  <si>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</si>
  <si>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</si>
  <si>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</si>
  <si>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</si>
  <si>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</si>
  <si>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</si>
  <si>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</si>
  <si>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</si>
  <si>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</si>
  <si>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</si>
  <si>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</si>
  <si>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</si>
  <si>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</si>
  <si>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</si>
  <si>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</si>
  <si>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</si>
  <si>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</si>
  <si>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</si>
  <si>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</si>
  <si>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</si>
  <si>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</si>
  <si>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</si>
  <si>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</si>
  <si>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</si>
  <si>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</si>
  <si>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</si>
  <si>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</si>
  <si>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</si>
  <si>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</si>
  <si>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</si>
  <si>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</si>
  <si>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</si>
  <si>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</si>
  <si>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</si>
  <si>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</si>
  <si>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</si>
  <si>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</si>
  <si>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</si>
  <si>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</si>
  <si>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</si>
  <si>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</si>
  <si>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</si>
  <si>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</si>
  <si>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</si>
  <si>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</si>
  <si>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</si>
  <si>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</si>
  <si>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</si>
  <si>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</si>
  <si>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</si>
  <si>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</si>
  <si>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</si>
  <si>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</si>
  <si>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</si>
  <si>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</si>
  <si>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</si>
  <si>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</si>
  <si>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</si>
  <si>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</si>
  <si>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</si>
  <si>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</si>
  <si>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</si>
  <si>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</si>
  <si>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</si>
  <si>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</si>
  <si>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</si>
  <si>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</si>
  <si>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</si>
  <si>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</si>
  <si>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</si>
  <si>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</si>
  <si>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</si>
  <si>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</si>
  <si>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</si>
  <si>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</si>
  <si>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</si>
  <si>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</si>
  <si>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</si>
  <si>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</si>
  <si>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</si>
  <si>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</si>
  <si>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</si>
  <si>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</si>
  <si>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</si>
  <si>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</si>
  <si>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</si>
  <si>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</si>
  <si>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</si>
  <si>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</si>
  <si>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</si>
  <si>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</si>
  <si>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</si>
  <si>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</si>
  <si>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</si>
  <si>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</si>
  <si>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</si>
  <si>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</si>
  <si>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</si>
  <si>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</si>
  <si>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</si>
  <si>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</si>
  <si>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</si>
  <si>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</si>
  <si>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</si>
  <si>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</si>
  <si>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</si>
  <si>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</si>
  <si>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</si>
  <si>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</si>
  <si>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</si>
  <si>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</si>
  <si>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</si>
  <si>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</si>
  <si>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</si>
  <si>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</si>
  <si>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</si>
  <si>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</si>
  <si>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</si>
  <si>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</si>
  <si>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</si>
  <si>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</si>
  <si>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</si>
  <si>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</si>
  <si>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</si>
  <si>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</si>
  <si>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</si>
  <si>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</si>
  <si>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</si>
  <si>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</si>
  <si>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</si>
  <si>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</si>
  <si>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</si>
  <si>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</si>
  <si>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</si>
  <si>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</si>
  <si>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</si>
  <si>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</si>
  <si>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</si>
  <si>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</si>
  <si>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</si>
  <si>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</si>
  <si>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</si>
  <si>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</si>
  <si>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</si>
  <si>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</si>
  <si>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</si>
  <si>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</si>
  <si>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</si>
  <si>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</si>
  <si>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</si>
  <si>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</si>
  <si>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</si>
  <si>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</si>
  <si>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</si>
  <si>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</si>
  <si>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</si>
  <si>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</si>
  <si>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</si>
  <si>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</si>
  <si>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</si>
  <si>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</si>
  <si>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</si>
  <si>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</si>
  <si>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</si>
  <si>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</si>
  <si>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</si>
  <si>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</si>
  <si>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</si>
  <si>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</si>
  <si>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</si>
  <si>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</si>
  <si>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</si>
  <si>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</si>
  <si>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</si>
  <si>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</si>
  <si>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</si>
  <si>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</si>
  <si>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</si>
  <si>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</si>
  <si>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</si>
  <si>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</si>
  <si>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</si>
  <si>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</si>
  <si>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</si>
  <si>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</si>
  <si>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</si>
  <si>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</si>
  <si>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</si>
  <si>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</si>
  <si>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</si>
  <si>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</si>
  <si>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</si>
  <si>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</si>
  <si>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</si>
  <si>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</si>
  <si>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</si>
  <si>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</si>
  <si>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</si>
  <si>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</si>
  <si>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</si>
  <si>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</si>
  <si>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</si>
  <si>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</si>
  <si>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</si>
  <si>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</si>
  <si>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</si>
  <si>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</si>
  <si>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</si>
  <si>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</si>
  <si>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</si>
  <si>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</si>
  <si>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</si>
  <si>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</si>
  <si>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</si>
  <si>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</si>
  <si>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</si>
  <si>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</si>
  <si>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</si>
  <si>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</si>
  <si>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</si>
  <si>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</si>
  <si>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</si>
  <si>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</si>
  <si>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</si>
  <si>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</si>
  <si>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</si>
  <si>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</si>
  <si>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</si>
  <si>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</si>
  <si>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</si>
  <si>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</si>
  <si>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</si>
  <si>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</si>
  <si>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</si>
  <si>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</si>
  <si>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</si>
  <si>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</si>
  <si>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</si>
  <si>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</si>
  <si>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</si>
  <si>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</si>
  <si>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</si>
  <si>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</si>
  <si>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</si>
  <si>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</si>
  <si>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</si>
  <si>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</si>
  <si>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</si>
  <si>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</si>
  <si>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</si>
  <si>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</si>
  <si>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</si>
  <si>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</si>
  <si>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</si>
  <si>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</si>
  <si>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</si>
  <si>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</si>
  <si>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</si>
  <si>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</si>
  <si>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</si>
  <si>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</si>
  <si>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</si>
  <si>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</si>
  <si>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</si>
  <si>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</si>
  <si>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</si>
  <si>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</si>
  <si>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</si>
  <si>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</si>
  <si>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</si>
  <si>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</si>
  <si>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</si>
  <si>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</si>
  <si>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</si>
  <si>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</si>
  <si>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</si>
  <si>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</si>
  <si>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</si>
  <si>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</si>
  <si>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</si>
  <si>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</si>
  <si>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</si>
  <si>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</si>
  <si>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</si>
  <si>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</si>
  <si>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</si>
  <si>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</si>
  <si>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</si>
  <si>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</si>
  <si>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</si>
  <si>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</si>
  <si>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</si>
  <si>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</si>
  <si>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</si>
  <si>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</si>
  <si>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</si>
  <si>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</si>
  <si>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</si>
  <si>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</si>
  <si>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</si>
  <si>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</si>
  <si>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</si>
  <si>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</si>
  <si>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</si>
  <si>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</si>
  <si>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</si>
  <si>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</si>
  <si>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</si>
  <si>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</si>
  <si>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</si>
  <si>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</si>
  <si>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</si>
  <si>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</si>
  <si>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</si>
  <si>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</si>
  <si>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</si>
  <si>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</si>
  <si>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</si>
  <si>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</si>
  <si>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</si>
  <si>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</si>
  <si>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</si>
  <si>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</si>
  <si>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</si>
  <si>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</si>
  <si>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</si>
  <si>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</si>
  <si>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</si>
  <si>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</si>
  <si>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</si>
  <si>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</si>
  <si>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</si>
  <si>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</si>
  <si>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</si>
  <si>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</si>
  <si>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</si>
  <si>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</si>
  <si>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</si>
  <si>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</si>
  <si>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</si>
  <si>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</si>
  <si>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</si>
  <si>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</si>
  <si>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</si>
  <si>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</si>
  <si>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</si>
  <si>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</si>
  <si>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</si>
  <si>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</si>
  <si>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</si>
  <si>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</si>
  <si>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</si>
  <si>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</si>
  <si>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</si>
  <si>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</si>
  <si>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</si>
  <si>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</si>
  <si>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</si>
  <si>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</si>
  <si>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</si>
  <si>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</si>
  <si>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</si>
  <si>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</si>
  <si>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</si>
  <si>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</si>
  <si>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</si>
  <si>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</si>
  <si>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</si>
  <si>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</si>
  <si>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</si>
  <si>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</si>
  <si>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</si>
  <si>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</si>
  <si>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</si>
  <si>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</si>
  <si>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</si>
  <si>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</si>
  <si>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</si>
  <si>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</si>
  <si>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</si>
  <si>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</si>
  <si>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</si>
  <si>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</si>
  <si>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</si>
  <si>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</si>
  <si>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</si>
  <si>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</si>
  <si>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</si>
  <si>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</si>
  <si>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</si>
  <si>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</si>
  <si>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</si>
  <si>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</si>
  <si>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</si>
  <si>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</si>
  <si>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</si>
  <si>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</si>
  <si>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</si>
  <si>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</si>
  <si>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</si>
  <si>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</si>
  <si>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</si>
  <si>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</si>
  <si>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</si>
  <si>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</si>
  <si>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</si>
  <si>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</si>
  <si>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</si>
  <si>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</si>
  <si>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</si>
  <si>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</si>
  <si>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</si>
  <si>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</si>
  <si>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</si>
  <si>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</si>
  <si>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</si>
  <si>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</si>
  <si>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</si>
  <si>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</si>
  <si>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</si>
  <si>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</si>
  <si>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</si>
  <si>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</si>
  <si>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</si>
  <si>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</si>
  <si>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</si>
  <si>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</si>
  <si>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</si>
  <si>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</si>
  <si>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</si>
  <si>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</si>
  <si>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</si>
  <si>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</si>
  <si>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</si>
  <si>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</si>
  <si>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</si>
  <si>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</si>
  <si>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</si>
  <si>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</si>
  <si>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</si>
  <si>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</si>
  <si>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</si>
  <si>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</si>
  <si>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</si>
  <si>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</si>
  <si>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</si>
  <si>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</si>
  <si>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</si>
  <si>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</si>
  <si>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</si>
  <si>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</si>
  <si>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</si>
  <si>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</si>
  <si>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</si>
  <si>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</si>
  <si>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</si>
  <si>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</si>
  <si>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</si>
  <si>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</si>
  <si>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</si>
  <si>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</si>
  <si>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</si>
  <si>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</si>
  <si>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</si>
  <si>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</si>
  <si>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</si>
  <si>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</si>
  <si>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</si>
  <si>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</si>
  <si>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</si>
  <si>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</si>
  <si>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</si>
  <si>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</si>
  <si>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</si>
  <si>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</si>
  <si>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</si>
  <si>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</si>
  <si>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</si>
  <si>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</si>
  <si>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</si>
  <si>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</si>
  <si>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</si>
  <si>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</si>
  <si>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</si>
  <si>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</si>
  <si>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</si>
  <si>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</si>
  <si>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</si>
  <si>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</si>
  <si>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</si>
  <si>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</si>
  <si>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</si>
  <si>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</si>
  <si>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</si>
  <si>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</si>
  <si>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</si>
  <si>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</si>
  <si>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</si>
  <si>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</si>
  <si>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</si>
  <si>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</si>
  <si>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</si>
  <si>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</si>
  <si>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</si>
  <si>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</si>
  <si>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</si>
  <si>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</si>
  <si>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</si>
  <si>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</si>
  <si>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</si>
  <si>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</si>
  <si>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</si>
  <si>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</si>
  <si>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</si>
  <si>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</si>
  <si>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</si>
  <si>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</si>
  <si>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</si>
  <si>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</si>
  <si>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</si>
  <si>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</si>
  <si>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</si>
  <si>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</si>
  <si>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</si>
  <si>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</si>
  <si>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</si>
  <si>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</si>
  <si>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</si>
  <si>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</si>
  <si>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</si>
  <si>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</si>
  <si>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</si>
  <si>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</si>
  <si>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</si>
  <si>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</si>
  <si>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</si>
  <si>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</si>
  <si>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</si>
  <si>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</si>
  <si>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</si>
  <si>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</si>
  <si>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</si>
  <si>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</si>
  <si>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</si>
  <si>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</si>
  <si>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</si>
  <si>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</si>
  <si>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</si>
  <si>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</si>
  <si>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</si>
  <si>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</si>
  <si>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</si>
  <si>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</si>
  <si>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</si>
  <si>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</si>
  <si>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</si>
  <si>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</si>
  <si>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</si>
  <si>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</si>
  <si>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</si>
  <si>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</si>
  <si>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</si>
  <si>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</si>
  <si>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</si>
  <si>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</si>
  <si>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</si>
  <si>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</si>
  <si>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</si>
  <si>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</si>
  <si>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</si>
  <si>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</si>
  <si>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</si>
  <si>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</si>
  <si>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</si>
  <si>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</si>
  <si>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</si>
  <si>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</si>
  <si>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</si>
  <si>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</si>
  <si>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</si>
  <si>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</si>
  <si>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</si>
  <si>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</si>
  <si>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</si>
  <si>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</si>
  <si>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</si>
  <si>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</si>
  <si>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</si>
  <si>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</si>
  <si>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</si>
  <si>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</si>
  <si>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</si>
  <si>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</si>
  <si>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</si>
  <si>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</si>
  <si>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</si>
  <si>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</si>
  <si>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</si>
  <si>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</si>
  <si>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</si>
  <si>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</si>
  <si>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</si>
  <si>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</si>
  <si>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</si>
  <si>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</si>
  <si>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</si>
  <si>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</si>
  <si>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</si>
  <si>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</si>
  <si>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</si>
  <si>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</si>
  <si>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</si>
  <si>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</si>
  <si>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</si>
  <si>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</si>
  <si>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</si>
  <si>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</si>
  <si>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</si>
  <si>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</si>
  <si>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</si>
  <si>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</si>
  <si>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</si>
  <si>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</si>
  <si>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</si>
  <si>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</si>
  <si>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</si>
  <si>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</si>
  <si>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</si>
  <si>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</si>
  <si>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</si>
  <si>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</si>
  <si>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</si>
  <si>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</si>
  <si>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</si>
  <si>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</si>
  <si>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</si>
  <si>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</si>
  <si>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</si>
  <si>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</si>
  <si>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</si>
  <si>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</si>
  <si>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</si>
  <si>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</si>
  <si>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</si>
  <si>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</si>
  <si>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</si>
  <si>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</si>
  <si>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</si>
  <si>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</si>
  <si>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</si>
  <si>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</si>
  <si>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</si>
  <si>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</si>
  <si>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</si>
  <si>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</si>
  <si>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</si>
  <si>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</si>
  <si>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</si>
  <si>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</si>
  <si>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</si>
  <si>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</si>
  <si>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</si>
  <si>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</si>
  <si>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</si>
  <si>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</si>
  <si>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</si>
  <si>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</si>
  <si>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</si>
  <si>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</si>
  <si>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</si>
  <si>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</si>
  <si>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</si>
  <si>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</si>
  <si>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</si>
  <si>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</si>
  <si>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</si>
  <si>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</si>
  <si>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</si>
  <si>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</si>
  <si>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</si>
  <si>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</si>
  <si>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</si>
  <si>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</si>
  <si>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</si>
  <si>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</si>
  <si>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</si>
  <si>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</si>
  <si>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</si>
  <si>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</si>
  <si>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</si>
  <si>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</si>
  <si>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</si>
  <si>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</si>
  <si>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</si>
  <si>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</si>
  <si>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</si>
  <si>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</si>
  <si>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</si>
  <si>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</si>
  <si>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</si>
  <si>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</si>
  <si>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</si>
  <si>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</si>
  <si>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</si>
  <si>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</si>
  <si>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</si>
  <si>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</si>
  <si>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</si>
  <si>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</si>
  <si>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</si>
  <si>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</si>
  <si>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</si>
  <si>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</si>
  <si>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</si>
  <si>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</si>
  <si>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</si>
  <si>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</si>
  <si>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</si>
  <si>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</si>
  <si>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</si>
  <si>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</si>
  <si>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</si>
  <si>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</si>
  <si>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</si>
  <si>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</si>
  <si>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</si>
  <si>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</si>
  <si>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</si>
  <si>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</si>
  <si>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</si>
  <si>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</si>
  <si>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</si>
  <si>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</si>
  <si>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</si>
  <si>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</si>
  <si>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</si>
  <si>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</si>
  <si>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</si>
  <si>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</si>
  <si>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</si>
  <si>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</si>
  <si>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</si>
  <si>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</si>
  <si>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</si>
  <si>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</si>
  <si>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</si>
  <si>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</si>
  <si>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</si>
  <si>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</si>
  <si>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</si>
  <si>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</si>
  <si>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</si>
  <si>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</si>
  <si>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</si>
  <si>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</si>
  <si>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</si>
  <si>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</si>
  <si>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</si>
  <si>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</si>
  <si>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</si>
  <si>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</si>
  <si>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</si>
  <si>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</si>
  <si>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</si>
  <si>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</si>
  <si>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</si>
  <si>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</si>
  <si>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</si>
  <si>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</si>
  <si>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</si>
  <si>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</si>
  <si>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</si>
  <si>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</si>
  <si>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</si>
  <si>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</si>
  <si>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</si>
  <si>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</si>
  <si>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</si>
  <si>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</si>
  <si>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</si>
  <si>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</si>
  <si>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</si>
  <si>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</si>
  <si>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</si>
  <si>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</si>
  <si>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</si>
  <si>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</si>
  <si>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</si>
  <si>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</si>
  <si>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</si>
  <si>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</si>
  <si>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</si>
  <si>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</si>
  <si>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</si>
  <si>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</si>
  <si>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</si>
  <si>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</si>
  <si>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</si>
  <si>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</si>
  <si>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</si>
  <si>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</si>
  <si>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</si>
  <si>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</si>
  <si>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</si>
  <si>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</si>
  <si>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</si>
  <si>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</si>
  <si>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</si>
  <si>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</si>
  <si>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</si>
  <si>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</si>
  <si>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</si>
  <si>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</si>
  <si>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</si>
  <si>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</si>
  <si>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</si>
  <si>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</si>
  <si>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</si>
  <si>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</si>
  <si>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</si>
  <si>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</si>
  <si>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</si>
  <si>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</si>
  <si>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</si>
  <si>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</si>
  <si>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</si>
  <si>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</si>
  <si>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</si>
  <si>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</si>
  <si>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</si>
  <si>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</si>
  <si>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</si>
  <si>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</si>
  <si>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</si>
  <si>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</si>
  <si>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</si>
  <si>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</si>
  <si>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</si>
  <si>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</si>
  <si>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</si>
  <si>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</si>
  <si>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</si>
  <si>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</si>
  <si>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</si>
  <si>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</si>
  <si>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</si>
  <si>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</si>
  <si>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</si>
  <si>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</si>
  <si>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</si>
  <si>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</si>
  <si>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</si>
  <si>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</si>
  <si>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</si>
  <si>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</si>
  <si>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</si>
  <si>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</si>
  <si>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</si>
  <si>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</si>
  <si>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</si>
  <si>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</si>
  <si>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</si>
  <si>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</si>
  <si>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</si>
  <si>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</si>
  <si>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</si>
  <si>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</si>
  <si>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</si>
  <si>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</si>
  <si>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</si>
  <si>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</si>
  <si>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</si>
  <si>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</si>
  <si>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</si>
  <si>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</si>
  <si>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</si>
  <si>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</si>
  <si>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</si>
  <si>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</si>
  <si>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</si>
  <si>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</si>
  <si>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</si>
  <si>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</si>
  <si>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</si>
  <si>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</si>
  <si>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</si>
  <si>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</si>
  <si>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</si>
  <si>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</si>
  <si>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</si>
  <si>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</si>
  <si>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</si>
  <si>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</si>
  <si>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</si>
  <si>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</si>
  <si>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</si>
  <si>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</si>
  <si>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</si>
  <si>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</si>
  <si>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</si>
  <si>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</si>
  <si>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</si>
  <si>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</si>
  <si>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</si>
  <si>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</si>
  <si>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</si>
  <si>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</si>
  <si>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</si>
  <si>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</si>
  <si>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</si>
  <si>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</si>
  <si>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</si>
  <si>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</si>
  <si>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</si>
  <si>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</si>
  <si>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</si>
  <si>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</si>
  <si>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</si>
  <si>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</si>
  <si>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</si>
  <si>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</si>
  <si>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</si>
  <si>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</si>
  <si>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</si>
  <si>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</si>
  <si>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</si>
  <si>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</si>
  <si>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</si>
  <si>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</si>
  <si>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</si>
  <si>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</si>
  <si>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</si>
  <si>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</si>
  <si>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</si>
  <si>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</si>
  <si>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</si>
  <si>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</si>
  <si>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</si>
  <si>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</si>
  <si>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</si>
  <si>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</si>
  <si>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</si>
  <si>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</si>
  <si>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</si>
  <si>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</si>
  <si>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</si>
  <si>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</si>
  <si>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</si>
  <si>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</si>
  <si>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</si>
  <si>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</si>
  <si>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</si>
  <si>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</si>
  <si>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</si>
  <si>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</si>
  <si>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</si>
  <si>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</si>
  <si>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</si>
  <si>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</si>
  <si>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</si>
  <si>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</si>
  <si>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</si>
  <si>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</si>
  <si>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</si>
  <si>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</si>
  <si>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</si>
  <si>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</si>
  <si>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</si>
  <si>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</si>
  <si>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</si>
  <si>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</si>
  <si>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</si>
  <si>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</si>
  <si>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</si>
  <si>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</si>
  <si>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</si>
  <si>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</si>
  <si>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</si>
  <si>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</si>
  <si>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</si>
  <si>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</si>
  <si>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</si>
  <si>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</si>
  <si>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</si>
  <si>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</si>
  <si>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</si>
  <si>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</si>
  <si>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</si>
  <si>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</si>
  <si>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</si>
  <si>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</si>
  <si>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</si>
  <si>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</si>
  <si>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</si>
  <si>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</si>
  <si>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</si>
  <si>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</si>
  <si>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</si>
  <si>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</si>
  <si>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</si>
  <si>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</si>
  <si>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</si>
  <si>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</si>
  <si>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</si>
  <si>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</si>
  <si>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</si>
  <si>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</si>
  <si>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</si>
  <si>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</si>
  <si>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</si>
  <si>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</si>
  <si>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</si>
  <si>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</si>
  <si>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</si>
  <si>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</si>
  <si>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</si>
  <si>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</si>
  <si>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</si>
  <si>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</si>
  <si>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</si>
  <si>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</si>
  <si>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</si>
  <si>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</si>
  <si>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</si>
  <si>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</si>
  <si>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</si>
  <si>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</si>
  <si>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</si>
  <si>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</si>
  <si>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</si>
  <si>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</si>
  <si>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</si>
  <si>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</si>
  <si>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</si>
  <si>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</si>
  <si>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</si>
  <si>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</si>
  <si>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</si>
  <si>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</si>
  <si>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</si>
  <si>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</si>
  <si>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</si>
  <si>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</si>
  <si>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</si>
  <si>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</si>
  <si>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</si>
  <si>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</si>
  <si>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</si>
  <si>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</si>
  <si>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</si>
  <si>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</si>
  <si>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</si>
  <si>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</si>
  <si>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</si>
  <si>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</si>
  <si>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</si>
  <si>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</si>
  <si>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</si>
  <si>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</si>
  <si>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</si>
  <si>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</si>
  <si>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</si>
  <si>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</si>
  <si>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</si>
  <si>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</si>
  <si>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</si>
  <si>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</si>
  <si>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</si>
  <si>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</si>
  <si>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</si>
  <si>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</si>
  <si>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</si>
  <si>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</si>
  <si>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</si>
  <si>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</si>
  <si>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</si>
  <si>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</si>
  <si>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</si>
  <si>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</si>
  <si>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</si>
  <si>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</si>
  <si>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</si>
  <si>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</si>
  <si>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</si>
  <si>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</si>
  <si>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</si>
  <si>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</si>
  <si>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</si>
  <si>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</si>
  <si>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</si>
  <si>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</si>
  <si>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</si>
  <si>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</si>
  <si>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</si>
  <si>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</si>
  <si>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</si>
  <si>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</si>
  <si>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</si>
  <si>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</si>
  <si>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</si>
  <si>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</si>
  <si>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</si>
  <si>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</si>
  <si>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</si>
  <si>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</si>
  <si>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</si>
  <si>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</si>
  <si>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</si>
  <si>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</si>
  <si>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</si>
  <si>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</si>
  <si>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</si>
  <si>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</si>
  <si>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</si>
  <si>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</si>
  <si>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</si>
  <si>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</si>
  <si>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</si>
  <si>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</si>
  <si>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</si>
  <si>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</si>
  <si>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</si>
  <si>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</si>
  <si>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</si>
  <si>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</si>
  <si>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</si>
  <si>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</si>
  <si>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</si>
  <si>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</si>
  <si>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</si>
  <si>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</si>
  <si>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</si>
  <si>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</si>
  <si>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</si>
  <si>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</si>
  <si>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</si>
  <si>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</si>
  <si>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</si>
  <si>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</si>
  <si>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</si>
  <si>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</si>
  <si>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</si>
  <si>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</si>
  <si>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</si>
  <si>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</si>
  <si>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</si>
  <si>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</si>
  <si>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</si>
  <si>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</si>
  <si>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</si>
  <si>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</si>
  <si>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</si>
  <si>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</si>
  <si>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</si>
  <si>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</si>
  <si>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</si>
  <si>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</si>
  <si>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</si>
  <si>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</si>
  <si>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</si>
  <si>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</si>
  <si>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</si>
  <si>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</si>
  <si>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</si>
  <si>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</si>
  <si>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</si>
  <si>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</si>
  <si>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</si>
  <si>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</si>
  <si>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</si>
  <si>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</si>
  <si>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</si>
  <si>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</si>
  <si>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</si>
  <si>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</si>
  <si>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</si>
  <si>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</si>
  <si>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</si>
  <si>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</si>
  <si>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</si>
  <si>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</si>
  <si>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</si>
  <si>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</si>
  <si>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</si>
  <si>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</si>
  <si>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</si>
  <si>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</si>
  <si>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</si>
  <si>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</si>
  <si>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</si>
  <si>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</si>
  <si>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</si>
  <si>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</si>
  <si>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</si>
  <si>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</si>
  <si>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</si>
  <si>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</si>
  <si>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</si>
  <si>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</si>
  <si>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</si>
  <si>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</si>
  <si>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</si>
  <si>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</si>
  <si>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</si>
  <si>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</si>
  <si>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</si>
  <si>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</si>
  <si>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</si>
  <si>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</si>
  <si>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</si>
  <si>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</si>
  <si>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</si>
  <si>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</si>
  <si>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</si>
  <si>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</si>
  <si>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</si>
  <si>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</si>
  <si>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</si>
  <si>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</si>
  <si>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</si>
  <si>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</si>
  <si>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</si>
  <si>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</si>
  <si>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</si>
  <si>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</si>
  <si>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</si>
  <si>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</si>
  <si>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</si>
  <si>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</si>
  <si>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</si>
  <si>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</si>
  <si>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</si>
  <si>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</si>
  <si>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</si>
  <si>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</si>
  <si>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</si>
  <si>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</si>
  <si>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</si>
  <si>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</si>
  <si>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</si>
  <si>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</si>
  <si>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</si>
  <si>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</si>
  <si>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</si>
  <si>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</si>
  <si>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</si>
  <si>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</si>
  <si>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</si>
  <si>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</si>
  <si>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</si>
  <si>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</si>
  <si>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</si>
  <si>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</si>
  <si>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</si>
  <si>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</si>
  <si>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</si>
  <si>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</si>
  <si>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</si>
  <si>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</si>
  <si>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</si>
  <si>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</si>
  <si>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</si>
  <si>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</si>
  <si>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</si>
  <si>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</si>
  <si>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</si>
  <si>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</si>
  <si>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</si>
  <si>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</si>
  <si>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</si>
  <si>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</si>
  <si>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</si>
  <si>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</si>
  <si>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</si>
  <si>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</si>
  <si>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</si>
  <si>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</si>
  <si>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</si>
  <si>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</si>
  <si>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</si>
  <si>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</si>
  <si>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</si>
  <si>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</si>
  <si>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</si>
  <si>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</si>
  <si>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</si>
  <si>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</si>
  <si>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</si>
  <si>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</si>
  <si>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</si>
  <si>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</si>
  <si>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</si>
  <si>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</si>
  <si>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</si>
  <si>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</si>
  <si>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</si>
  <si>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</si>
  <si>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</si>
  <si>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</si>
  <si>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</si>
  <si>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</si>
  <si>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</si>
  <si>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</si>
  <si>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</si>
  <si>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</si>
  <si>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</si>
  <si>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</si>
  <si>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</si>
  <si>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</si>
  <si>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</si>
  <si>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</si>
  <si>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</si>
  <si>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</si>
  <si>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</si>
  <si>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</si>
  <si>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</si>
  <si>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</si>
  <si>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</si>
  <si>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</si>
  <si>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</si>
  <si>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</si>
  <si>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</si>
  <si>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</si>
  <si>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</si>
  <si>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</si>
  <si>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</si>
  <si>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</si>
  <si>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</si>
  <si>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</si>
  <si>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</si>
  <si>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</si>
  <si>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</si>
  <si>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</si>
  <si>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</si>
  <si>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</si>
  <si>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</si>
  <si>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</si>
  <si>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</si>
  <si>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</si>
  <si>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</si>
  <si>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</si>
  <si>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</si>
  <si>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</si>
  <si>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</si>
  <si>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</si>
  <si>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</si>
  <si>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</si>
  <si>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</si>
  <si>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</si>
  <si>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</si>
  <si>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</si>
  <si>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</si>
  <si>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</si>
  <si>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</si>
  <si>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</si>
  <si>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</si>
  <si>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</si>
  <si>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</si>
  <si>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</si>
  <si>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</si>
  <si>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</si>
  <si>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</si>
  <si>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</si>
  <si>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</si>
  <si>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</si>
  <si>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</si>
  <si>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</si>
  <si>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</si>
  <si>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</si>
  <si>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</si>
  <si>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</si>
  <si>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</si>
  <si>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</si>
  <si>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</si>
  <si>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</si>
  <si>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</si>
  <si>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</si>
  <si>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</si>
  <si>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</si>
  <si>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</si>
  <si>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</si>
  <si>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</si>
  <si>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</si>
  <si>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</si>
  <si>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</si>
  <si>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</si>
  <si>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</si>
  <si>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</si>
  <si>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</si>
  <si>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</si>
  <si>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</si>
  <si>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</si>
  <si>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</si>
  <si>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</si>
  <si>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</si>
  <si>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</si>
  <si>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</si>
  <si>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</si>
  <si>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</si>
  <si>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</si>
  <si>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</si>
  <si>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</si>
  <si>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</si>
  <si>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</si>
  <si>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</si>
  <si>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</si>
  <si>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</si>
  <si>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</si>
  <si>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</si>
  <si>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</si>
  <si>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</si>
  <si>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</si>
  <si>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</si>
  <si>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</si>
  <si>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</si>
  <si>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</si>
  <si>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</si>
  <si>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</si>
  <si>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</si>
  <si>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</si>
  <si>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</si>
  <si>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</si>
  <si>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</si>
  <si>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</si>
  <si>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</si>
  <si>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</si>
  <si>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</si>
  <si>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</si>
  <si>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</si>
  <si>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</si>
  <si>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</si>
  <si>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</si>
  <si>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</si>
  <si>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</si>
  <si>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</si>
  <si>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</si>
  <si>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</si>
  <si>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</si>
  <si>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</si>
  <si>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</si>
  <si>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</si>
  <si>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</si>
  <si>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</si>
  <si>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</si>
  <si>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</si>
  <si>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</si>
  <si>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</si>
  <si>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</si>
  <si>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</si>
  <si>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</si>
  <si>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</si>
  <si>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</si>
  <si>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</si>
  <si>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</si>
  <si>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</si>
  <si>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</si>
  <si>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</si>
  <si>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</si>
  <si>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</si>
  <si>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</si>
  <si>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</si>
  <si>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</si>
  <si>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</si>
  <si>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</si>
  <si>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</si>
  <si>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</si>
  <si>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</si>
  <si>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</si>
  <si>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</si>
  <si>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</si>
  <si>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</si>
  <si>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</si>
  <si>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</si>
  <si>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</si>
  <si>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</si>
  <si>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</si>
  <si>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</si>
  <si>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</si>
  <si>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</si>
  <si>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</si>
  <si>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</si>
  <si>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</si>
  <si>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</si>
  <si>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</si>
  <si>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</si>
  <si>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</si>
  <si>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</si>
  <si>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</si>
  <si>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</si>
  <si>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</si>
  <si>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</si>
  <si>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</si>
  <si>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</si>
  <si>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</si>
  <si>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</si>
  <si>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</si>
  <si>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</si>
  <si>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</si>
  <si>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</si>
  <si>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</si>
  <si>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</si>
  <si>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</si>
  <si>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</si>
  <si>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</si>
  <si>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</si>
  <si>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</si>
  <si>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</si>
  <si>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</si>
  <si>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</si>
  <si>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</si>
  <si>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</si>
  <si>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</si>
  <si>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</si>
  <si>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</si>
  <si>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</si>
  <si>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</si>
  <si>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</si>
  <si>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</si>
  <si>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</si>
  <si>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</si>
  <si>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</si>
  <si>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</si>
  <si>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</si>
  <si>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</si>
  <si>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</si>
  <si>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</si>
  <si>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</si>
  <si>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</si>
  <si>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</si>
  <si>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</si>
  <si>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</si>
  <si>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</si>
  <si>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</si>
  <si>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</si>
  <si>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</si>
  <si>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</si>
  <si>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</si>
  <si>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</si>
  <si>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</si>
  <si>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</si>
  <si>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</si>
  <si>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</si>
  <si>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</si>
  <si>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</si>
  <si>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</si>
  <si>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</si>
  <si>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</si>
  <si>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</si>
  <si>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</si>
  <si>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</si>
  <si>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</si>
  <si>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</si>
  <si>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</si>
  <si>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</si>
  <si>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</si>
  <si>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</si>
  <si>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</si>
  <si>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</si>
  <si>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</si>
  <si>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</si>
  <si>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</si>
  <si>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</si>
  <si>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</si>
  <si>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</si>
  <si>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</si>
  <si>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</si>
  <si>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</si>
  <si>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</si>
  <si>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</si>
  <si>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</si>
  <si>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</si>
  <si>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</si>
  <si>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</si>
  <si>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</si>
  <si>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</si>
  <si>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</si>
  <si>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</si>
  <si>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</si>
  <si>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</si>
  <si>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</si>
  <si>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</si>
  <si>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</si>
  <si>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</si>
  <si>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</si>
  <si>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</si>
  <si>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</si>
  <si>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</si>
  <si>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</si>
  <si>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</si>
  <si>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</si>
  <si>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</si>
  <si>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</si>
  <si>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</si>
  <si>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</si>
  <si>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</si>
  <si>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</si>
  <si>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</si>
  <si>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</si>
  <si>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</si>
  <si>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</si>
  <si>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</si>
  <si>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</si>
  <si>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</si>
  <si>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</si>
  <si>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</si>
  <si>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</si>
  <si>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</si>
  <si>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</si>
  <si>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</si>
  <si>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</si>
  <si>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</si>
  <si>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</si>
  <si>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</si>
  <si>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</si>
  <si>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</si>
  <si>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</si>
  <si>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</si>
  <si>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</si>
  <si>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</si>
  <si>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</si>
  <si>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</si>
  <si>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</si>
  <si>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</si>
  <si>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</si>
  <si>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</si>
  <si>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</si>
  <si>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</si>
  <si>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</si>
  <si>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</si>
  <si>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</si>
  <si>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</si>
  <si>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</si>
  <si>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</si>
  <si>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</si>
  <si>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</si>
  <si>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</si>
  <si>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</si>
  <si>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</si>
  <si>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</si>
  <si>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</si>
  <si>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</si>
  <si>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</si>
  <si>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</si>
  <si>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</si>
  <si>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</si>
  <si>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</si>
  <si>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</si>
  <si>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</si>
  <si>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</si>
  <si>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</si>
  <si>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</si>
  <si>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</si>
  <si>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</si>
  <si>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</si>
  <si>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</si>
  <si>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</si>
  <si>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</si>
  <si>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</si>
  <si>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</si>
  <si>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</si>
  <si>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</si>
  <si>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</si>
  <si>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</si>
  <si>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</si>
  <si>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</si>
  <si>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</si>
  <si>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</si>
  <si>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</si>
  <si>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</si>
  <si>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</si>
  <si>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</si>
  <si>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</si>
  <si>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</si>
  <si>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</si>
  <si>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</si>
  <si>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</si>
  <si>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</si>
  <si>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</si>
  <si>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</si>
  <si>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</si>
  <si>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</si>
  <si>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</si>
  <si>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</si>
  <si>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</si>
  <si>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</si>
  <si>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</si>
  <si>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</si>
  <si>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</si>
  <si>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</si>
  <si>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</si>
  <si>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</si>
  <si>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</si>
  <si>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</si>
  <si>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</si>
  <si>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</si>
  <si>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</si>
  <si>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</si>
  <si>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</si>
  <si>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</si>
  <si>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</si>
  <si>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</si>
  <si>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</si>
  <si>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</si>
  <si>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</si>
  <si>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</si>
  <si>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</si>
  <si>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</si>
  <si>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</si>
  <si>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</si>
  <si>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</si>
  <si>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</si>
  <si>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</si>
  <si>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</si>
  <si>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</si>
  <si>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</si>
  <si>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</si>
  <si>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</si>
  <si>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</si>
  <si>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</si>
  <si>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</si>
  <si>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</si>
  <si>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</si>
  <si>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</si>
  <si>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</si>
  <si>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</si>
  <si>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</si>
  <si>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</si>
  <si>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</si>
  <si>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</si>
  <si>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</si>
  <si>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</si>
  <si>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</si>
  <si>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</si>
  <si>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</si>
  <si>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</si>
  <si>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</si>
  <si>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</si>
  <si>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</si>
  <si>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</si>
  <si>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</si>
  <si>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</si>
  <si>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</si>
  <si>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</si>
  <si>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</si>
  <si>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</si>
  <si>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</si>
  <si>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</si>
  <si>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</si>
  <si>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</si>
  <si>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</si>
  <si>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</si>
  <si>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</si>
  <si>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</si>
  <si>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</si>
  <si>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</si>
  <si>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</si>
  <si>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</si>
  <si>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</si>
  <si>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</si>
  <si>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</si>
  <si>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</si>
  <si>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</si>
  <si>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</si>
  <si>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</si>
  <si>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</si>
  <si>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</si>
  <si>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</si>
  <si>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</si>
  <si>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</si>
  <si>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</si>
  <si>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</si>
  <si>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</si>
  <si>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</si>
  <si>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</si>
  <si>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</si>
  <si>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</si>
  <si>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</si>
  <si>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</si>
  <si>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</si>
  <si>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</si>
  <si>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</si>
  <si>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</si>
  <si>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</si>
  <si>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</si>
  <si>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</si>
  <si>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</si>
  <si>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</si>
  <si>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</si>
  <si>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</si>
  <si>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</si>
  <si>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</si>
  <si>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</si>
  <si>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</si>
  <si>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</si>
  <si>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</si>
  <si>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</si>
  <si>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</si>
  <si>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</si>
  <si>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</si>
  <si>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</si>
  <si>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</si>
  <si>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</si>
  <si>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</si>
  <si>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</si>
  <si>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</si>
  <si>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</si>
  <si>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</si>
  <si>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</si>
  <si>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</si>
  <si>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</si>
  <si>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</si>
  <si>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</si>
  <si>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</si>
  <si>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</si>
  <si>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</si>
  <si>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</si>
  <si>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</si>
  <si>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</si>
  <si>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</si>
  <si>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</si>
  <si>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</si>
  <si>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</si>
  <si>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</si>
  <si>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</si>
  <si>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</si>
  <si>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</si>
  <si>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</si>
  <si>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</si>
  <si>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</si>
  <si>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</si>
  <si>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</si>
  <si>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</si>
  <si>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</si>
  <si>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</si>
  <si>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</si>
  <si>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</si>
  <si>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</si>
  <si>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</si>
  <si>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</si>
  <si>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</si>
  <si>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</si>
  <si>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</si>
  <si>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</si>
  <si>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</si>
  <si>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</si>
  <si>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</si>
  <si>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</si>
  <si>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</si>
  <si>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</si>
  <si>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</si>
  <si>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</si>
  <si>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</si>
  <si>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</si>
  <si>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</si>
  <si>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</si>
  <si>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</si>
  <si>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</si>
  <si>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</si>
  <si>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</si>
  <si>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</si>
  <si>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</si>
  <si>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</si>
  <si>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</si>
  <si>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</si>
  <si>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</si>
  <si>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</si>
  <si>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</si>
  <si>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</si>
  <si>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</si>
  <si>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</si>
  <si>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</si>
  <si>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</si>
  <si>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</si>
  <si>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</si>
  <si>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</si>
  <si>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</si>
  <si>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</si>
  <si>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</si>
  <si>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</si>
  <si>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</si>
  <si>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</si>
  <si>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</si>
  <si>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</si>
  <si>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</si>
  <si>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</si>
  <si>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</si>
  <si>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</si>
  <si>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</si>
  <si>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</si>
  <si>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</si>
  <si>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</si>
  <si>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</si>
  <si>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</si>
  <si>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</si>
  <si>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</si>
  <si>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</si>
  <si>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</si>
  <si>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</si>
  <si>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</si>
  <si>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</si>
  <si>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</si>
  <si>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</si>
  <si>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</si>
  <si>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</si>
  <si>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</si>
  <si>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</si>
  <si>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</si>
  <si>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</si>
  <si>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</si>
  <si>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</si>
  <si>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</si>
  <si>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</si>
  <si>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</si>
  <si>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</si>
  <si>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</si>
  <si>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</si>
  <si>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</si>
  <si>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</si>
  <si>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</si>
  <si>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</si>
  <si>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</si>
  <si>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</si>
  <si>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</si>
  <si>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</si>
  <si>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</si>
  <si>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</si>
  <si>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</si>
  <si>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</si>
  <si>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</si>
  <si>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</si>
  <si>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</si>
  <si>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</si>
  <si>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</si>
  <si>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</si>
  <si>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</si>
  <si>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</si>
  <si>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</si>
  <si>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</si>
  <si>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</si>
  <si>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</si>
  <si>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</si>
  <si>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</si>
  <si>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</si>
  <si>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</si>
  <si>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</si>
  <si>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</si>
  <si>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</si>
  <si>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</si>
  <si>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</si>
  <si>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</si>
  <si>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</si>
  <si>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</si>
  <si>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</si>
  <si>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</si>
  <si>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</si>
  <si>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</si>
  <si>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</si>
  <si>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</si>
  <si>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</si>
  <si>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</si>
  <si>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</si>
  <si>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</si>
  <si>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</si>
  <si>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</si>
  <si>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</si>
  <si>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</si>
  <si>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</si>
  <si>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</si>
  <si>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</si>
  <si>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</si>
  <si>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</si>
  <si>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</si>
  <si>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</si>
  <si>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</si>
  <si>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</si>
  <si>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</si>
  <si>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</si>
  <si>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</si>
  <si>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</si>
  <si>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</si>
  <si>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</si>
  <si>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</si>
  <si>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</si>
  <si>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</si>
  <si>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</si>
  <si>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</si>
  <si>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</si>
  <si>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</si>
  <si>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</si>
  <si>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</si>
  <si>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</si>
  <si>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</si>
  <si>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</si>
  <si>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</si>
  <si>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</si>
  <si>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</si>
  <si>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</si>
  <si>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</si>
  <si>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</si>
  <si>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</si>
  <si>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</si>
  <si>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</si>
  <si>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</si>
  <si>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</si>
  <si>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</si>
  <si>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</si>
  <si>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</si>
  <si>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</si>
  <si>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</si>
  <si>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</si>
  <si>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</si>
  <si>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</si>
  <si>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</si>
  <si>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</si>
  <si>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</si>
  <si>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</si>
  <si>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</si>
  <si>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</si>
  <si>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</si>
  <si>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</si>
  <si>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</si>
  <si>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</si>
  <si>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</si>
  <si>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</si>
  <si>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</si>
  <si>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</si>
  <si>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</si>
  <si>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</si>
  <si>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</si>
  <si>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</si>
  <si>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</si>
  <si>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</si>
  <si>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</si>
  <si>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</si>
  <si>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</si>
  <si>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</si>
  <si>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</si>
  <si>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</si>
  <si>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</si>
  <si>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</si>
  <si>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</si>
  <si>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</si>
  <si>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</si>
  <si>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</si>
  <si>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</si>
  <si>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</si>
  <si>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</si>
  <si>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</si>
  <si>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</si>
  <si>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</si>
  <si>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</si>
  <si>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</si>
  <si>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</si>
  <si>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</si>
  <si>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</si>
  <si>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</si>
  <si>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</si>
  <si>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</si>
  <si>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</si>
  <si>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</si>
  <si>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</si>
  <si>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</si>
  <si>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</si>
  <si>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</si>
  <si>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</si>
  <si>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</si>
  <si>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</si>
  <si>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</si>
  <si>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</si>
  <si>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</si>
  <si>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</si>
  <si>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</si>
  <si>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</si>
  <si>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</si>
  <si>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</si>
  <si>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</si>
  <si>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</si>
  <si>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</si>
  <si>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</si>
  <si>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</si>
  <si>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</si>
  <si>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</si>
  <si>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</si>
  <si>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</si>
  <si>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</si>
  <si>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</si>
  <si>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</si>
  <si>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</si>
  <si>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</si>
  <si>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</si>
  <si>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</si>
  <si>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</si>
  <si>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</si>
  <si>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</si>
  <si>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</si>
  <si>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</si>
  <si>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</si>
  <si>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</si>
  <si>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</si>
  <si>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</si>
  <si>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</si>
  <si>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</si>
  <si>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</si>
  <si>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</si>
  <si>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</si>
  <si>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</si>
  <si>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</si>
  <si>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</si>
  <si>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</si>
  <si>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</si>
  <si>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</si>
  <si>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</si>
  <si>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</si>
  <si>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</si>
  <si>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</si>
  <si>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</si>
  <si>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</si>
  <si>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</si>
  <si>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</si>
  <si>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</si>
  <si>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</si>
  <si>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</si>
  <si>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</si>
  <si>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</si>
  <si>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</si>
  <si>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</si>
  <si>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</si>
  <si>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</si>
  <si>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</si>
  <si>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</si>
  <si>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</si>
  <si>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</si>
  <si>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</si>
  <si>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</si>
  <si>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</si>
  <si>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</si>
  <si>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</si>
  <si>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</si>
  <si>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</si>
  <si>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</si>
  <si>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</si>
  <si>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</si>
  <si>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</si>
  <si>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</si>
  <si>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</si>
  <si>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</si>
  <si>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</si>
  <si>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</si>
  <si>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</si>
  <si>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</si>
  <si>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</si>
  <si>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</si>
  <si>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</si>
  <si>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</si>
  <si>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</si>
  <si>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</si>
  <si>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</si>
  <si>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</si>
  <si>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</si>
  <si>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</si>
  <si>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</si>
  <si>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</si>
  <si>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</si>
  <si>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</si>
  <si>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</si>
  <si>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</si>
  <si>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</si>
  <si>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</si>
  <si>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</si>
  <si>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</si>
  <si>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</si>
  <si>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</si>
  <si>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</si>
  <si>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</si>
  <si>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</si>
  <si>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</si>
  <si>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</si>
  <si>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</si>
  <si>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</si>
  <si>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</si>
  <si>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</si>
  <si>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</si>
  <si>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</si>
  <si>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</si>
  <si>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</si>
  <si>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</si>
  <si>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</si>
  <si>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</si>
  <si>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</si>
  <si>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</si>
  <si>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</si>
  <si>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</si>
  <si>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</si>
  <si>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</si>
  <si>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</si>
  <si>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</si>
  <si>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</si>
  <si>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</si>
  <si>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</si>
  <si>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</si>
  <si>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</si>
  <si>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</si>
  <si>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</si>
  <si>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</si>
  <si>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</si>
  <si>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</si>
  <si>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</si>
  <si>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</si>
  <si>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</si>
  <si>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</si>
  <si>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</si>
  <si>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</si>
  <si>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</si>
  <si>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</si>
  <si>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</si>
  <si>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</si>
  <si>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</si>
  <si>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</si>
  <si>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</si>
  <si>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</si>
  <si>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</si>
  <si>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</si>
  <si>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</si>
  <si>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</si>
  <si>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</si>
  <si>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</si>
  <si>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</si>
  <si>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</si>
  <si>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</si>
  <si>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</si>
  <si>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</si>
  <si>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</si>
  <si>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</si>
  <si>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</si>
  <si>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</si>
  <si>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</si>
  <si>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</si>
  <si>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</si>
  <si>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</si>
  <si>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</si>
  <si>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</si>
  <si>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</si>
  <si>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</si>
  <si>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</si>
  <si>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</si>
  <si>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</si>
  <si>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</si>
  <si>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</si>
  <si>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</si>
  <si>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</si>
  <si>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</si>
  <si>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</si>
  <si>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</si>
  <si>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</si>
  <si>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</si>
  <si>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</si>
  <si>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</si>
  <si>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</si>
  <si>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</si>
  <si>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</si>
  <si>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</si>
  <si>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</si>
  <si>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</si>
  <si>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</si>
  <si>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</si>
  <si>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</si>
  <si>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</si>
  <si>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</si>
  <si>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</si>
  <si>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</si>
  <si>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</si>
  <si>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</si>
  <si>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</si>
  <si>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</si>
  <si>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</si>
  <si>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</si>
  <si>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</si>
  <si>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</si>
  <si>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</si>
  <si>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</si>
  <si>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</si>
  <si>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</si>
  <si>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</si>
  <si>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</si>
  <si>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</si>
  <si>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</si>
  <si>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</si>
  <si>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</si>
  <si>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</si>
  <si>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</si>
  <si>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</si>
  <si>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</si>
  <si>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</si>
  <si>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</si>
  <si>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</si>
  <si>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</si>
  <si>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</si>
  <si>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</si>
  <si>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</si>
  <si>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</si>
  <si>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</si>
  <si>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</si>
  <si>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</si>
  <si>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</si>
  <si>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</si>
  <si>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</si>
  <si>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</si>
  <si>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</si>
  <si>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</si>
  <si>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</si>
  <si>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</si>
  <si>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</si>
  <si>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</si>
  <si>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</si>
  <si>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</si>
  <si>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</si>
  <si>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</si>
  <si>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</si>
  <si>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</si>
  <si>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</si>
  <si>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</si>
  <si>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</si>
  <si>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</si>
  <si>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</si>
  <si>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</si>
  <si>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</si>
  <si>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</si>
  <si>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</si>
  <si>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</si>
  <si>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</si>
  <si>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</si>
  <si>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</si>
  <si>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</si>
  <si>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</si>
  <si>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</si>
  <si>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</si>
  <si>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</si>
  <si>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</si>
  <si>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</si>
  <si>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</si>
  <si>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</si>
  <si>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</si>
  <si>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</si>
  <si>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</si>
  <si>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</si>
  <si>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</si>
  <si>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</si>
  <si>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</si>
  <si>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</si>
  <si>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</si>
  <si>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</si>
  <si>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</si>
  <si>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</si>
  <si>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</si>
  <si>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</si>
  <si>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</si>
  <si>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</si>
  <si>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</si>
  <si>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</si>
  <si>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</si>
  <si>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</si>
  <si>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</si>
  <si>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</si>
  <si>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</si>
  <si>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</si>
  <si>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</si>
  <si>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</si>
  <si>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</si>
  <si>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</si>
  <si>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</si>
  <si>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</si>
  <si>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</si>
  <si>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</si>
  <si>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</si>
  <si>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</si>
  <si>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</si>
  <si>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</si>
  <si>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</si>
  <si>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</si>
  <si>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</si>
  <si>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</si>
  <si>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</si>
  <si>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</si>
  <si>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</si>
  <si>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</si>
  <si>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</si>
  <si>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</si>
  <si>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</si>
  <si>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</si>
  <si>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</si>
  <si>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</si>
  <si>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</si>
  <si>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</si>
  <si>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</si>
  <si>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</si>
  <si>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</si>
  <si>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</si>
  <si>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</si>
  <si>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</si>
  <si>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</si>
  <si>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</si>
  <si>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</si>
  <si>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</si>
  <si>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</si>
  <si>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</si>
  <si>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</si>
  <si>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</si>
  <si>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</si>
  <si>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</si>
  <si>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</si>
  <si>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</si>
  <si>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</si>
  <si>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</si>
  <si>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</si>
  <si>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</si>
  <si>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</si>
  <si>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</si>
  <si>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</si>
  <si>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</si>
  <si>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</si>
  <si>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</si>
  <si>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</si>
  <si>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</si>
  <si>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</si>
  <si>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</si>
  <si>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</si>
  <si>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</si>
  <si>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</si>
  <si>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</si>
  <si>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</si>
  <si>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</si>
  <si>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</si>
  <si>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</si>
  <si>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</si>
  <si>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</si>
  <si>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</si>
  <si>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</si>
  <si>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</si>
  <si>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</si>
  <si>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</si>
  <si>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</si>
  <si>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</si>
  <si>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</si>
  <si>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</si>
  <si>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</si>
  <si>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</si>
  <si>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</si>
  <si>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</si>
  <si>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</si>
  <si>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</si>
  <si>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</si>
  <si>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</si>
  <si>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</si>
  <si>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</si>
  <si>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</si>
  <si>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</si>
  <si>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</si>
  <si>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</si>
  <si>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</si>
  <si>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</si>
  <si>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</si>
  <si>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</si>
  <si>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</si>
  <si>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</si>
  <si>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</si>
  <si>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</si>
  <si>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</si>
  <si>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</si>
  <si>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</si>
  <si>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</si>
  <si>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</si>
  <si>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</si>
  <si>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</si>
  <si>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</si>
  <si>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</si>
  <si>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</si>
  <si>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</si>
  <si>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</si>
  <si>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</si>
  <si>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</si>
  <si>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</si>
  <si>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</si>
  <si>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</si>
  <si>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</si>
  <si>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</si>
  <si>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</si>
  <si>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</si>
  <si>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</si>
  <si>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</si>
  <si>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</si>
  <si>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</si>
  <si>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</si>
  <si>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</si>
  <si>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</si>
  <si>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</si>
  <si>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</si>
  <si>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</si>
  <si>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</si>
  <si>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</si>
  <si>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</si>
  <si>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</si>
  <si>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</si>
  <si>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</si>
  <si>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</si>
  <si>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</si>
  <si>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</si>
  <si>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</si>
  <si>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</si>
  <si>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</si>
  <si>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</si>
  <si>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</si>
  <si>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</si>
  <si>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</si>
  <si>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</si>
  <si>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</si>
  <si>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</si>
  <si>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</si>
  <si>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</si>
  <si>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</si>
  <si>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</si>
  <si>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</si>
  <si>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</si>
  <si>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</si>
  <si>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</si>
  <si>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</si>
  <si>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</si>
  <si>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</si>
  <si>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</si>
  <si>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</si>
  <si>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</si>
  <si>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</si>
  <si>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</si>
  <si>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</si>
  <si>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</si>
  <si>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</si>
  <si>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</si>
  <si>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</si>
  <si>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</si>
  <si>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</si>
  <si>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</si>
  <si>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</si>
  <si>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</si>
  <si>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</si>
  <si>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</si>
  <si>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</si>
  <si>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</si>
  <si>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</si>
  <si>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</si>
  <si>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</si>
  <si>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</si>
  <si>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</si>
  <si>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</si>
  <si>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</si>
  <si>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</si>
  <si>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</si>
  <si>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</si>
  <si>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</si>
  <si>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</si>
  <si>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</si>
  <si>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</si>
  <si>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</si>
  <si>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</si>
  <si>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</si>
  <si>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</si>
  <si>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</si>
  <si>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</si>
  <si>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</si>
  <si>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</si>
  <si>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</si>
  <si>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</si>
  <si>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</si>
  <si>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</si>
  <si>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</si>
  <si>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</si>
  <si>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</si>
  <si>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</si>
  <si>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</si>
  <si>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</si>
  <si>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</si>
  <si>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</si>
  <si>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</si>
  <si>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</si>
  <si>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</si>
  <si>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</si>
  <si>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</si>
  <si>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</si>
  <si>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</si>
  <si>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</si>
  <si>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</si>
  <si>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</si>
  <si>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</si>
  <si>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</si>
  <si>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</si>
  <si>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</si>
  <si>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</si>
  <si>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</si>
  <si>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</si>
  <si>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</si>
  <si>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</si>
  <si>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</si>
  <si>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</si>
  <si>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</si>
  <si>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</si>
  <si>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</si>
  <si>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</si>
  <si>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</si>
  <si>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</si>
  <si>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</si>
  <si>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</si>
  <si>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</si>
  <si>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</si>
  <si>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</si>
  <si>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</si>
  <si>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</si>
  <si>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</si>
  <si>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</si>
  <si>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</si>
  <si>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</si>
  <si>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</si>
  <si>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</si>
  <si>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</si>
  <si>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</si>
  <si>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</si>
  <si>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</si>
  <si>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</si>
  <si>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</si>
  <si>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</si>
  <si>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</si>
  <si>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</si>
  <si>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</si>
  <si>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</si>
  <si>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</si>
  <si>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</si>
  <si>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</si>
  <si>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</si>
  <si>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</si>
  <si>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</si>
  <si>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</si>
  <si>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</si>
  <si>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</si>
  <si>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</si>
  <si>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</si>
  <si>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</si>
  <si>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</si>
  <si>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</si>
  <si>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</si>
  <si>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</si>
  <si>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</si>
  <si>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</si>
  <si>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</si>
  <si>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</si>
  <si>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</si>
  <si>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</si>
  <si>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</si>
  <si>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</si>
  <si>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</si>
  <si>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</si>
  <si>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</si>
  <si>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</si>
  <si>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</si>
  <si>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</si>
  <si>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</si>
  <si>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</si>
  <si>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</si>
  <si>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</si>
  <si>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</si>
  <si>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</si>
  <si>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</si>
  <si>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</si>
  <si>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</si>
  <si>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</si>
  <si>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</si>
  <si>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</si>
  <si>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</si>
  <si>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</si>
  <si>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</si>
  <si>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</si>
  <si>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</si>
  <si>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</si>
  <si>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</si>
  <si>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</si>
  <si>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</si>
  <si>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</si>
  <si>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</si>
  <si>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</si>
  <si>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</si>
  <si>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</si>
  <si>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</si>
  <si>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</si>
  <si>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</si>
  <si>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</si>
  <si>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</si>
  <si>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</si>
  <si>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</si>
  <si>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</si>
  <si>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</si>
  <si>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</si>
  <si>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</si>
  <si>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</si>
  <si>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</si>
  <si>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</si>
  <si>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</si>
  <si>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</si>
  <si>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</si>
  <si>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</si>
  <si>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</si>
  <si>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</si>
  <si>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</si>
  <si>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</si>
  <si>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</si>
  <si>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</si>
  <si>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</si>
  <si>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</si>
  <si>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</si>
  <si>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</si>
  <si>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</si>
  <si>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</si>
  <si>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</si>
  <si>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</si>
  <si>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</si>
  <si>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</si>
  <si>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</si>
  <si>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</si>
  <si>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</si>
  <si>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</si>
  <si>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</si>
  <si>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</si>
  <si>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</si>
  <si>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</si>
  <si>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</si>
  <si>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</si>
  <si>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</si>
  <si>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</si>
  <si>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</si>
  <si>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</si>
  <si>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</si>
  <si>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</si>
  <si>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</si>
  <si>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</si>
  <si>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</si>
  <si>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</si>
  <si>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</si>
  <si>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</si>
  <si>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</si>
  <si>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</si>
  <si>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</si>
  <si>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</si>
  <si>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</si>
  <si>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</si>
  <si>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</si>
  <si>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</si>
  <si>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</si>
  <si>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</si>
  <si>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</si>
  <si>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</si>
  <si>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</si>
  <si>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</si>
  <si>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</si>
  <si>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</si>
  <si>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</si>
  <si>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</si>
  <si>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</si>
  <si>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</si>
  <si>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</si>
  <si>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</si>
  <si>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</si>
  <si>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</si>
  <si>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</si>
  <si>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</si>
  <si>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</si>
  <si>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</si>
  <si>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</si>
  <si>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</si>
  <si>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</si>
  <si>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</si>
  <si>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</si>
  <si>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</si>
  <si>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</si>
  <si>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</si>
  <si>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</si>
  <si>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</si>
  <si>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</si>
  <si>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</si>
  <si>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</si>
  <si>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</si>
  <si>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</si>
  <si>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</si>
  <si>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</si>
  <si>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</si>
  <si>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</si>
  <si>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</si>
  <si>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</si>
  <si>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</si>
  <si>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</si>
  <si>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</si>
  <si>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</si>
  <si>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</si>
  <si>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</si>
  <si>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</si>
  <si>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</si>
  <si>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</si>
  <si>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</si>
  <si>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</si>
  <si>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</si>
  <si>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</si>
  <si>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</si>
  <si>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</si>
  <si>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</si>
  <si>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</si>
  <si>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</si>
  <si>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</si>
  <si>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</si>
  <si>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</si>
  <si>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</si>
  <si>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</si>
  <si>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</si>
  <si>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</si>
  <si>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</si>
  <si>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</si>
  <si>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</si>
  <si>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</si>
  <si>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</si>
  <si>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</si>
  <si>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</si>
  <si>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</si>
  <si>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</si>
  <si>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</si>
  <si>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</si>
  <si>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</si>
  <si>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</si>
  <si>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</si>
  <si>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</si>
  <si>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</si>
  <si>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</si>
  <si>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</si>
  <si>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</si>
  <si>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</si>
  <si>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</si>
  <si>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</si>
  <si>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</si>
  <si>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</si>
  <si>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</si>
  <si>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</si>
  <si>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</si>
  <si>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</si>
  <si>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</si>
  <si>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</si>
  <si>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</si>
  <si>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</si>
  <si>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</si>
  <si>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</si>
  <si>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</si>
  <si>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</si>
  <si>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</si>
  <si>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</si>
  <si>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</si>
  <si>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</si>
  <si>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</si>
  <si>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</si>
  <si>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</si>
  <si>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</si>
  <si>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</si>
  <si>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</si>
  <si>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</si>
  <si>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</si>
  <si>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</si>
  <si>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</si>
  <si>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</si>
  <si>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</si>
  <si>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</si>
  <si>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</si>
  <si>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</si>
  <si>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</si>
  <si>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</si>
  <si>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</si>
  <si>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</si>
  <si>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</si>
  <si>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</si>
  <si>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</si>
  <si>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</si>
  <si>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</si>
  <si>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</si>
  <si>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</si>
  <si>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</si>
  <si>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</si>
  <si>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</si>
  <si>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</si>
  <si>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</si>
  <si>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</si>
  <si>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</si>
  <si>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</si>
  <si>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</si>
  <si>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</si>
  <si>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</si>
  <si>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</si>
  <si>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</si>
  <si>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</si>
  <si>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</si>
  <si>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</si>
  <si>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</si>
  <si>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</si>
  <si>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</si>
  <si>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</si>
  <si>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</si>
  <si>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</si>
  <si>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</si>
  <si>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</si>
  <si>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</si>
  <si>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</si>
  <si>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</si>
  <si>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</si>
  <si>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</si>
  <si>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</si>
  <si>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</si>
  <si>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</si>
  <si>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</si>
  <si>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</si>
  <si>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</si>
  <si>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</si>
  <si>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</si>
  <si>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</si>
  <si>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</si>
  <si>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</si>
  <si>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</si>
  <si>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</si>
  <si>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</si>
  <si>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</si>
  <si>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</si>
  <si>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</si>
  <si>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</si>
  <si>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</si>
  <si>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</si>
  <si>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</si>
  <si>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</si>
  <si>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</si>
  <si>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</si>
  <si>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</si>
  <si>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</si>
  <si>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</si>
  <si>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</si>
  <si>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</si>
  <si>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</si>
  <si>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</si>
  <si>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</si>
  <si>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</si>
  <si>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</si>
  <si>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</si>
  <si>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</si>
  <si>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</si>
  <si>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</si>
  <si>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</si>
  <si>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</si>
  <si>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</si>
  <si>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</si>
  <si>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</si>
  <si>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</si>
  <si>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</si>
  <si>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</si>
  <si>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</si>
  <si>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</si>
  <si>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</si>
  <si>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</si>
  <si>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</si>
  <si>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</si>
  <si>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</si>
  <si>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</si>
  <si>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</si>
  <si>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</si>
  <si>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</si>
  <si>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</si>
  <si>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</si>
  <si>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</si>
  <si>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</si>
  <si>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</si>
  <si>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</si>
  <si>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</si>
  <si>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</si>
  <si>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</si>
  <si>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</si>
  <si>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</si>
  <si>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</si>
  <si>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</si>
  <si>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</si>
  <si>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</si>
  <si>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</si>
  <si>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</si>
  <si>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</si>
  <si>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</si>
  <si>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</si>
  <si>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</si>
  <si>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</si>
  <si>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</si>
  <si>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</si>
  <si>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</si>
  <si>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</si>
  <si>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</si>
  <si>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</si>
  <si>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</si>
  <si>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</si>
  <si>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</si>
  <si>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</si>
  <si>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</si>
  <si>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</si>
  <si>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</si>
  <si>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</si>
  <si>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</si>
  <si>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</si>
  <si>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</si>
  <si>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</si>
  <si>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</si>
  <si>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</si>
  <si>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</si>
  <si>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</si>
  <si>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</si>
  <si>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</si>
  <si>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</si>
  <si>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</si>
  <si>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</si>
  <si>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</si>
  <si>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</si>
  <si>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</si>
  <si>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</si>
  <si>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</si>
  <si>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</si>
  <si>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</si>
  <si>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</si>
  <si>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</si>
  <si>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</si>
  <si>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</si>
  <si>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</si>
  <si>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</si>
  <si>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</si>
  <si>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</si>
  <si>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</si>
  <si>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</si>
  <si>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</si>
  <si>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</si>
  <si>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</si>
  <si>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</si>
  <si>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</si>
  <si>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</si>
  <si>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</si>
  <si>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</si>
  <si>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</si>
  <si>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</si>
  <si>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</si>
  <si>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</si>
  <si>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</si>
  <si>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</si>
  <si>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</si>
  <si>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</si>
  <si>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</si>
  <si>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</si>
  <si>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</si>
  <si>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</si>
  <si>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</si>
  <si>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</si>
  <si>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</si>
  <si>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</si>
  <si>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</si>
  <si>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</si>
  <si>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</si>
  <si>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</si>
  <si>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</si>
  <si>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</si>
  <si>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</si>
  <si>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</si>
  <si>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</si>
  <si>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</si>
  <si>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</si>
  <si>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</si>
  <si>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</si>
  <si>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</si>
  <si>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</si>
  <si>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</si>
  <si>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</si>
  <si>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</si>
  <si>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</si>
  <si>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</si>
  <si>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</si>
  <si>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</si>
  <si>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</si>
  <si>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</si>
  <si>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</si>
  <si>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</si>
  <si>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</si>
  <si>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</si>
  <si>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</si>
  <si>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</si>
  <si>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</si>
  <si>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</si>
  <si>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</si>
  <si>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</si>
  <si>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</si>
  <si>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</si>
  <si>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</si>
  <si>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</si>
  <si>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</si>
  <si>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</si>
  <si>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</si>
  <si>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</si>
  <si>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</si>
  <si>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</si>
  <si>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</si>
  <si>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</si>
  <si>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</si>
  <si>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</si>
  <si>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</si>
  <si>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</si>
  <si>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</si>
  <si>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</si>
  <si>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</si>
  <si>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</si>
  <si>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</si>
  <si>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</si>
  <si>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</si>
  <si>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</si>
  <si>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</si>
  <si>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</si>
  <si>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</si>
  <si>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</si>
  <si>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</si>
  <si>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</si>
  <si>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</si>
  <si>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</si>
  <si>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</si>
  <si>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</si>
  <si>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</si>
  <si>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</si>
  <si>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</si>
  <si>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</si>
  <si>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</si>
  <si>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</si>
  <si>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</si>
  <si>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</si>
  <si>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</si>
  <si>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</si>
  <si>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</si>
  <si>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</si>
  <si>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</si>
  <si>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</si>
  <si>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</si>
  <si>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</si>
  <si>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</si>
  <si>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</si>
  <si>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</si>
  <si>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</si>
  <si>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</si>
  <si>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</si>
  <si>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</si>
  <si>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</si>
  <si>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</si>
  <si>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</si>
  <si>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</si>
  <si>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</si>
  <si>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</si>
  <si>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</si>
  <si>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</si>
  <si>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</si>
  <si>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</si>
  <si>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</si>
  <si>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</si>
  <si>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</si>
  <si>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</si>
  <si>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</si>
  <si>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</si>
  <si>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</si>
  <si>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</si>
  <si>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</si>
  <si>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</si>
  <si>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</si>
  <si>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</si>
  <si>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</si>
  <si>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</si>
  <si>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</si>
  <si>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</si>
  <si>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</si>
  <si>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</si>
  <si>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</si>
  <si>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</si>
  <si>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</si>
  <si>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</si>
  <si>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</si>
  <si>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</si>
  <si>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</si>
  <si>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</si>
  <si>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</si>
  <si>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</si>
  <si>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</si>
  <si>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</si>
  <si>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</si>
  <si>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</si>
  <si>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</si>
  <si>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</si>
  <si>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</si>
  <si>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</si>
  <si>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</si>
  <si>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</si>
  <si>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</si>
  <si>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</si>
  <si>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</si>
  <si>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</si>
  <si>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</si>
  <si>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</si>
  <si>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</si>
  <si>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</si>
  <si>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</si>
  <si>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</si>
  <si>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</si>
  <si>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</si>
  <si>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</si>
  <si>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</si>
  <si>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</si>
  <si>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</si>
  <si>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</si>
  <si>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</si>
  <si>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</si>
  <si>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</si>
  <si>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</si>
  <si>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</si>
  <si>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</si>
  <si>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</si>
  <si>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</si>
  <si>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</si>
  <si>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</si>
  <si>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</si>
  <si>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</si>
  <si>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</si>
  <si>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</si>
  <si>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</si>
  <si>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</si>
  <si>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</si>
  <si>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</si>
  <si>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</si>
  <si>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</si>
  <si>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</si>
  <si>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</si>
  <si>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</si>
  <si>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</si>
  <si>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</si>
  <si>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</si>
  <si>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</si>
  <si>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</si>
  <si>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</si>
  <si>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</si>
  <si>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</si>
  <si>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</si>
  <si>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</si>
  <si>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</si>
  <si>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</si>
  <si>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</si>
  <si>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</si>
  <si>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</si>
  <si>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</si>
  <si>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</si>
  <si>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</si>
  <si>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</si>
  <si>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</si>
  <si>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</si>
  <si>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</si>
  <si>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</si>
  <si>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</si>
  <si>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</si>
  <si>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</si>
  <si>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</si>
  <si>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</si>
  <si>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</si>
  <si>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</si>
  <si>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</si>
  <si>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</si>
  <si>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</si>
  <si>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</si>
  <si>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</si>
  <si>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</si>
  <si>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</si>
  <si>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</si>
  <si>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</si>
  <si>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</si>
  <si>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</si>
  <si>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</si>
  <si>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</si>
  <si>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</si>
  <si>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</si>
  <si>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</si>
  <si>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</si>
  <si>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</si>
  <si>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</si>
  <si>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</si>
  <si>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</si>
  <si>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</si>
  <si>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</si>
  <si>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</si>
  <si>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</si>
  <si>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</si>
  <si>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</si>
  <si>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</si>
  <si>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</si>
  <si>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</si>
  <si>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</si>
  <si>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</si>
  <si>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</si>
  <si>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</si>
  <si>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</si>
  <si>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</si>
  <si>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</si>
  <si>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</si>
  <si>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</si>
  <si>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</si>
  <si>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</si>
  <si>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</si>
  <si>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</si>
  <si>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</si>
  <si>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</si>
  <si>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</si>
  <si>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</si>
  <si>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</si>
  <si>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</si>
  <si>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</si>
  <si>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</si>
  <si>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</si>
  <si>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</si>
  <si>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</si>
  <si>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</si>
  <si>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</si>
  <si>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</si>
  <si>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</si>
  <si>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</si>
  <si>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</si>
  <si>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</si>
  <si>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</si>
  <si>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</si>
  <si>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</si>
  <si>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</si>
  <si>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</si>
  <si>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</si>
  <si>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</si>
  <si>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</si>
  <si>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</si>
  <si>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</si>
  <si>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</si>
  <si>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</si>
  <si>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</si>
  <si>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</si>
  <si>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</si>
  <si>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</si>
  <si>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</si>
  <si>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</si>
  <si>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</si>
  <si>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</si>
  <si>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</si>
  <si>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</si>
  <si>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</si>
  <si>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</si>
  <si>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</si>
  <si>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</si>
  <si>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</si>
  <si>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</si>
  <si>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</si>
  <si>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</si>
  <si>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</si>
  <si>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</si>
  <si>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</si>
  <si>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</si>
  <si>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</si>
  <si>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</si>
  <si>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</si>
  <si>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</si>
  <si>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</si>
  <si>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</si>
  <si>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</si>
  <si>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</si>
  <si>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</si>
  <si>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</si>
  <si>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</si>
  <si>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</si>
  <si>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</si>
  <si>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</si>
  <si>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</si>
  <si>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</si>
  <si>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</si>
  <si>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</si>
  <si>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</si>
  <si>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</si>
  <si>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</si>
  <si>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</si>
  <si>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</si>
  <si>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</si>
  <si>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</si>
  <si>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</si>
  <si>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</si>
  <si>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</si>
  <si>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</si>
  <si>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</si>
  <si>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</si>
  <si>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</si>
  <si>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</si>
  <si>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</si>
  <si>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</si>
  <si>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</si>
  <si>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</si>
  <si>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</si>
  <si>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</si>
  <si>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</si>
  <si>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</si>
  <si>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</si>
  <si>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</si>
  <si>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</si>
  <si>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</si>
  <si>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</si>
  <si>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</si>
  <si>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</si>
  <si>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</si>
  <si>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</si>
  <si>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</si>
  <si>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</si>
  <si>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</si>
  <si>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</si>
  <si>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</si>
  <si>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</si>
  <si>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</si>
  <si>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</si>
  <si>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</si>
  <si>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</si>
  <si>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</si>
  <si>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</si>
  <si>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</si>
  <si>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</si>
  <si>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</si>
  <si>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</si>
  <si>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</si>
  <si>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</si>
  <si>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</si>
  <si>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</si>
  <si>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</si>
  <si>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</si>
  <si>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</si>
  <si>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</si>
  <si>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</si>
  <si>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</si>
  <si>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</si>
  <si>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</si>
  <si>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</si>
  <si>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</si>
  <si>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</si>
  <si>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</si>
  <si>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</si>
  <si>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</si>
  <si>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</si>
  <si>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</si>
  <si>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</si>
  <si>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</si>
  <si>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</si>
  <si>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</si>
  <si>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</si>
  <si>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</si>
  <si>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</si>
  <si>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</si>
  <si>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</si>
  <si>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</si>
  <si>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</si>
  <si>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</si>
  <si>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</si>
  <si>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</si>
  <si>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</si>
  <si>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</si>
  <si>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</si>
  <si>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</si>
  <si>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</si>
  <si>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</si>
  <si>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</si>
  <si>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</si>
  <si>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</si>
  <si>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</si>
  <si>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</si>
  <si>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</si>
  <si>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</si>
  <si>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</si>
  <si>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</si>
  <si>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</si>
  <si>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</si>
  <si>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</si>
  <si>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</si>
  <si>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</si>
  <si>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</si>
  <si>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</si>
  <si>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</si>
  <si>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</si>
  <si>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</si>
  <si>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</si>
  <si>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</si>
  <si>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</si>
  <si>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</si>
  <si>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</si>
  <si>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</si>
  <si>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</si>
  <si>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</si>
  <si>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</si>
  <si>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</si>
  <si>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</si>
  <si>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</si>
  <si>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</si>
  <si>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</si>
  <si>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</si>
  <si>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</si>
  <si>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</si>
  <si>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</si>
  <si>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</si>
  <si>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</si>
  <si>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</si>
  <si>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</si>
  <si>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</si>
  <si>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</si>
  <si>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</si>
  <si>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</si>
  <si>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</si>
  <si>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</si>
  <si>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</si>
  <si>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</si>
  <si>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</si>
  <si>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</si>
  <si>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</si>
  <si>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</si>
  <si>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</si>
  <si>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</si>
  <si>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</si>
  <si>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</si>
  <si>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</si>
  <si>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</si>
  <si>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</si>
  <si>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</si>
  <si>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</si>
  <si>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</si>
  <si>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</si>
  <si>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</si>
  <si>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</si>
  <si>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</si>
  <si>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</si>
  <si>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</si>
  <si>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</si>
  <si>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</si>
  <si>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</si>
  <si>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</si>
  <si>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</si>
  <si>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</si>
  <si>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</si>
  <si>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</si>
  <si>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</si>
  <si>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</si>
  <si>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</si>
  <si>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</si>
  <si>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</si>
  <si>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</si>
  <si>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</si>
  <si>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</si>
  <si>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</si>
  <si>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</si>
  <si>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</si>
  <si>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</si>
  <si>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</si>
  <si>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</si>
  <si>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</si>
  <si>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</si>
  <si>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</si>
  <si>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</si>
  <si>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</si>
  <si>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</si>
  <si>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</si>
  <si>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</si>
  <si>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</si>
  <si>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</si>
  <si>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</si>
  <si>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</si>
  <si>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</si>
  <si>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</si>
  <si>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</si>
  <si>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</si>
  <si>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</si>
  <si>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</si>
  <si>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</si>
  <si>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</si>
  <si>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</si>
  <si>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</si>
  <si>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</si>
  <si>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</si>
  <si>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</si>
  <si>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</si>
  <si>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</si>
  <si>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</si>
  <si>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</si>
  <si>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</si>
  <si>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</si>
  <si>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</si>
  <si>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</si>
  <si>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</si>
  <si>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</si>
  <si>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</si>
  <si>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</si>
  <si>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</si>
  <si>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</si>
  <si>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</si>
  <si>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</si>
  <si>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</si>
  <si>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</si>
  <si>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</si>
  <si>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</si>
  <si>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</si>
  <si>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</si>
  <si>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</si>
  <si>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</si>
  <si>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</si>
  <si>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</si>
  <si>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</si>
  <si>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</si>
  <si>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</si>
  <si>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</si>
  <si>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</si>
  <si>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</si>
  <si>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</si>
  <si>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</si>
  <si>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</si>
  <si>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</si>
  <si>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</si>
  <si>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</si>
  <si>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</si>
  <si>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</si>
  <si>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</si>
  <si>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</si>
  <si>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</si>
  <si>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</si>
  <si>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</si>
  <si>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</si>
  <si>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</si>
  <si>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</si>
  <si>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</si>
  <si>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</si>
  <si>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</si>
  <si>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</si>
  <si>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</si>
  <si>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</si>
  <si>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</si>
  <si>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</si>
  <si>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</si>
  <si>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</si>
  <si>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</si>
  <si>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</si>
  <si>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</si>
  <si>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</si>
  <si>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</si>
  <si>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</si>
  <si>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</si>
  <si>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</si>
  <si>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</si>
  <si>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</si>
  <si>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</si>
  <si>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</si>
  <si>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</si>
  <si>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</si>
  <si>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</si>
  <si>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</si>
  <si>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</si>
  <si>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</si>
  <si>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</si>
  <si>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</si>
  <si>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</si>
  <si>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</si>
  <si>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</si>
  <si>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</si>
  <si>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</si>
  <si>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</si>
  <si>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</si>
  <si>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</si>
  <si>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</si>
  <si>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</si>
  <si>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</si>
  <si>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</si>
  <si>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</si>
  <si>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</si>
  <si>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</si>
  <si>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</si>
  <si>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</si>
  <si>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</si>
  <si>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</si>
  <si>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</si>
  <si>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</si>
  <si>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</si>
  <si>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</si>
  <si>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</si>
  <si>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</si>
  <si>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</si>
  <si>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</si>
  <si>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</si>
  <si>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</si>
  <si>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</si>
  <si>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</si>
  <si>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</si>
  <si>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</si>
  <si>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</si>
  <si>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</si>
  <si>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</si>
  <si>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</si>
  <si>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</si>
  <si>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</si>
  <si>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</si>
  <si>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</si>
  <si>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</si>
  <si>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</si>
  <si>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</si>
  <si>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</si>
  <si>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</si>
  <si>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</si>
  <si>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</si>
  <si>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</si>
  <si>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</si>
  <si>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</si>
  <si>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</si>
  <si>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</si>
  <si>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</si>
  <si>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</si>
  <si>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</si>
  <si>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</si>
  <si>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</si>
  <si>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</si>
  <si>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</si>
  <si>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</si>
  <si>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</si>
  <si>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</si>
  <si>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</si>
  <si>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</si>
  <si>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</si>
  <si>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</si>
  <si>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</si>
  <si>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</si>
  <si>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</si>
  <si>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</si>
  <si>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</si>
  <si>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</si>
  <si>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</si>
  <si>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</si>
  <si>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</si>
  <si>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</si>
  <si>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</si>
  <si>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</si>
  <si>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</si>
  <si>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</si>
  <si>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</si>
  <si>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</si>
  <si>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</si>
  <si>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</si>
  <si>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</si>
  <si>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</si>
  <si>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</si>
  <si>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</si>
  <si>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</si>
  <si>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</si>
  <si>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</si>
  <si>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</si>
  <si>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</si>
  <si>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</si>
  <si>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</si>
  <si>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</si>
  <si>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</si>
  <si>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</si>
  <si>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</si>
  <si>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</si>
  <si>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</si>
  <si>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</si>
  <si>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</si>
  <si>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</si>
  <si>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</si>
  <si>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</si>
  <si>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</si>
  <si>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</si>
  <si>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</si>
  <si>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</si>
  <si>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</si>
  <si>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</si>
  <si>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</si>
  <si>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</si>
  <si>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</si>
  <si>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</si>
  <si>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</si>
  <si>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</si>
  <si>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</si>
  <si>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</si>
  <si>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</si>
  <si>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</si>
  <si>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</si>
  <si>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</si>
  <si>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</si>
  <si>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</si>
  <si>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</si>
  <si>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</si>
  <si>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</si>
  <si>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</si>
  <si>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</si>
  <si>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</si>
  <si>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</si>
  <si>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</si>
  <si>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</si>
  <si>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</si>
  <si>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</si>
  <si>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</si>
  <si>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</si>
  <si>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</si>
  <si>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</si>
  <si>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</si>
  <si>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</si>
  <si>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</si>
  <si>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</si>
  <si>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</si>
  <si>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</si>
  <si>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</si>
  <si>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</si>
  <si>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</si>
  <si>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</si>
  <si>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</si>
  <si>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</si>
  <si>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</si>
  <si>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</si>
  <si>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</si>
  <si>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</si>
  <si>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</si>
  <si>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</si>
  <si>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</si>
  <si>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</si>
  <si>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</si>
  <si>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</si>
  <si>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</si>
  <si>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</si>
  <si>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</si>
  <si>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</si>
  <si>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</si>
  <si>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</si>
  <si>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</si>
  <si>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</si>
  <si>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</si>
  <si>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</si>
  <si>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</si>
  <si>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</si>
  <si>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</si>
  <si>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</si>
  <si>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</si>
  <si>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</si>
  <si>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</si>
  <si>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</si>
  <si>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</si>
  <si>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</si>
  <si>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</si>
  <si>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</si>
  <si>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</si>
  <si>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</si>
  <si>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</si>
  <si>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</si>
  <si>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</si>
  <si>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</si>
  <si>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</si>
  <si>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</si>
  <si>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</si>
  <si>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</si>
  <si>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</si>
  <si>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</si>
  <si>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</si>
  <si>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</si>
  <si>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</si>
  <si>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</si>
  <si>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</si>
  <si>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</si>
  <si>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</si>
  <si>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</si>
  <si>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</si>
  <si>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</si>
  <si>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</si>
  <si>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</si>
  <si>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</si>
  <si>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</si>
  <si>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</si>
  <si>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</si>
  <si>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</si>
  <si>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</si>
  <si>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</si>
  <si>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</si>
  <si>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</si>
  <si>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</si>
  <si>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</si>
  <si>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</si>
  <si>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</si>
  <si>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</si>
  <si>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</si>
  <si>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</si>
  <si>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</si>
  <si>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</si>
  <si>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</si>
  <si>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</si>
  <si>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</si>
  <si>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</si>
  <si>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</si>
  <si>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</si>
  <si>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</si>
  <si>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</si>
  <si>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</si>
  <si>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</si>
  <si>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</si>
  <si>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</si>
  <si>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</si>
  <si>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</si>
  <si>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</si>
  <si>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</si>
  <si>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</si>
  <si>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</si>
  <si>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</si>
  <si>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</si>
  <si>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</si>
  <si>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</si>
  <si>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</si>
  <si>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</si>
  <si>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</si>
  <si>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</si>
  <si>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</si>
  <si>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</si>
  <si>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</si>
  <si>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</si>
  <si>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</si>
  <si>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</si>
  <si>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</si>
  <si>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</si>
  <si>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</si>
  <si>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</si>
  <si>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</si>
  <si>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</si>
  <si>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</si>
  <si>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</si>
  <si>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</si>
  <si>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</si>
  <si>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</si>
  <si>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</si>
  <si>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</si>
  <si>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</si>
  <si>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</si>
  <si>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</si>
  <si>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</si>
  <si>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</si>
  <si>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</si>
  <si>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</si>
  <si>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</si>
  <si>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</si>
  <si>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</si>
  <si>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</si>
  <si>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</si>
  <si>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</si>
  <si>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</si>
  <si>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</si>
  <si>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</si>
  <si>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</si>
  <si>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</si>
  <si>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</si>
  <si>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</si>
  <si>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</si>
  <si>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</si>
  <si>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</si>
  <si>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</si>
  <si>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</si>
  <si>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</si>
  <si>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</si>
  <si>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</si>
  <si>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</si>
  <si>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</si>
  <si>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</si>
  <si>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</si>
  <si>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</si>
  <si>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</si>
  <si>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</si>
  <si>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</si>
  <si>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</si>
  <si>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</si>
  <si>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</si>
  <si>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</si>
  <si>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</si>
  <si>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</si>
  <si>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</si>
  <si>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</si>
  <si>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</si>
  <si>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</si>
  <si>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</si>
  <si>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</si>
  <si>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</si>
  <si>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</si>
  <si>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</si>
  <si>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</si>
  <si>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</si>
  <si>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</si>
  <si>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</si>
  <si>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</si>
  <si>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</si>
  <si>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</si>
  <si>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</si>
  <si>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</si>
  <si>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</si>
  <si>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</si>
  <si>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</si>
  <si>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</si>
  <si>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</si>
  <si>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</si>
  <si>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</si>
  <si>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</si>
  <si>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</si>
  <si>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</si>
  <si>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</si>
  <si>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</si>
  <si>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</si>
  <si>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</si>
  <si>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</si>
  <si>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</si>
  <si>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</si>
  <si>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</si>
  <si>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</si>
  <si>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</si>
  <si>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</si>
  <si>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</si>
  <si>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</si>
  <si>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</si>
  <si>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</si>
  <si>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</si>
  <si>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</si>
  <si>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</si>
  <si>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</si>
  <si>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</si>
  <si>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</si>
  <si>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</si>
  <si>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</si>
  <si>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</si>
  <si>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</si>
  <si>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</si>
  <si>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</si>
  <si>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</si>
  <si>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</si>
  <si>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</si>
  <si>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</si>
  <si>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</si>
  <si>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</si>
  <si>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</si>
  <si>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</si>
  <si>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</si>
  <si>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</si>
  <si>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</si>
  <si>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</si>
  <si>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</si>
  <si>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</si>
  <si>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</si>
  <si>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</si>
  <si>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</si>
  <si>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</si>
  <si>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</si>
  <si>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</si>
  <si>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</si>
  <si>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</si>
  <si>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</si>
  <si>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</si>
  <si>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</si>
  <si>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</si>
  <si>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</si>
  <si>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</si>
  <si>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</si>
  <si>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</si>
  <si>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</si>
  <si>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</si>
  <si>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</si>
  <si>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</si>
  <si>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</si>
  <si>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</si>
  <si>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</si>
  <si>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</si>
  <si>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</si>
  <si>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</si>
  <si>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</si>
  <si>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</si>
  <si>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</si>
  <si>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</si>
  <si>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</si>
  <si>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</si>
  <si>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</si>
  <si>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</si>
  <si>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</si>
  <si>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</si>
  <si>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</si>
  <si>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</si>
  <si>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</si>
  <si>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</si>
  <si>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</si>
  <si>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</si>
  <si>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</si>
  <si>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</si>
  <si>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</si>
  <si>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</si>
  <si>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</si>
  <si>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</si>
  <si>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</si>
  <si>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</si>
  <si>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</si>
  <si>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</si>
  <si>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</si>
  <si>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</si>
  <si>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</si>
  <si>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</si>
  <si>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</si>
  <si>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</si>
  <si>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</si>
  <si>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</si>
  <si>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</si>
  <si>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</si>
  <si>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</si>
  <si>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</si>
  <si>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</si>
  <si>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</si>
  <si>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</si>
  <si>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</si>
  <si>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</si>
  <si>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</si>
  <si>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</si>
  <si>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</si>
  <si>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</si>
  <si>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</si>
  <si>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</si>
  <si>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</si>
  <si>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</si>
  <si>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</si>
  <si>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</si>
  <si>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</si>
  <si>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</si>
  <si>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</si>
  <si>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</si>
  <si>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</si>
  <si>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</si>
  <si>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</si>
  <si>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</si>
  <si>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</si>
  <si>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</si>
  <si>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</si>
  <si>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</si>
  <si>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</si>
  <si>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</si>
  <si>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</si>
  <si>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</si>
  <si>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</si>
  <si>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</si>
  <si>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</si>
  <si>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</si>
  <si>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</si>
  <si>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</si>
  <si>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</si>
  <si>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</si>
  <si>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</si>
  <si>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</si>
  <si>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</si>
  <si>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</si>
  <si>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</si>
  <si>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</si>
  <si>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</si>
  <si>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</si>
  <si>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</si>
  <si>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</si>
  <si>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</si>
  <si>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</si>
  <si>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</si>
  <si>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</si>
  <si>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</si>
  <si>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</si>
  <si>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</si>
  <si>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</si>
  <si>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</si>
  <si>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</si>
  <si>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</si>
  <si>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</si>
  <si>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</si>
  <si>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</si>
  <si>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</si>
  <si>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</si>
  <si>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</si>
  <si>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</si>
  <si>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</si>
  <si>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</si>
  <si>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</si>
  <si>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</si>
  <si>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</si>
  <si>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</si>
  <si>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</si>
  <si>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</si>
  <si>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</si>
  <si>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</si>
  <si>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</si>
  <si>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</si>
  <si>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</si>
  <si>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</si>
  <si>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</si>
  <si>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</si>
  <si>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</si>
  <si>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</si>
  <si>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</si>
  <si>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</si>
  <si>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</si>
  <si>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</si>
  <si>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</si>
  <si>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</si>
  <si>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</si>
  <si>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</si>
  <si>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</si>
  <si>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</si>
  <si>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</si>
  <si>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</si>
  <si>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</si>
  <si>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</si>
  <si>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</si>
  <si>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</si>
  <si>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</si>
  <si>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</si>
  <si>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</si>
  <si>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</si>
  <si>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</si>
  <si>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</si>
  <si>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</si>
  <si>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</si>
  <si>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</si>
  <si>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</si>
  <si>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</si>
  <si>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</si>
  <si>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</si>
  <si>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</si>
  <si>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</si>
  <si>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</si>
  <si>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</si>
  <si>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</si>
  <si>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</si>
  <si>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</si>
  <si>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</si>
  <si>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</si>
  <si>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</si>
  <si>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</si>
  <si>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</si>
  <si>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</si>
  <si>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</si>
  <si>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</si>
  <si>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</si>
  <si>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</si>
  <si>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</si>
  <si>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</si>
  <si>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</si>
  <si>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</si>
  <si>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</si>
  <si>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</si>
  <si>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</si>
  <si>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</si>
  <si>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</si>
  <si>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</si>
  <si>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</si>
  <si>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</si>
  <si>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</si>
  <si>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</si>
  <si>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</si>
  <si>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</si>
  <si>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</si>
  <si>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</si>
  <si>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</si>
  <si>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</si>
  <si>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</si>
  <si>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</si>
  <si>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</si>
  <si>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</si>
  <si>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</si>
  <si>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</si>
  <si>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</si>
  <si>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</si>
  <si>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</si>
  <si>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</si>
  <si>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</si>
  <si>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</si>
  <si>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</si>
  <si>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</si>
  <si>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</si>
  <si>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</si>
  <si>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</si>
  <si>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</si>
  <si>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</si>
  <si>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</si>
  <si>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</si>
  <si>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</si>
  <si>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</si>
  <si>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</si>
  <si>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</si>
  <si>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</si>
  <si>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</si>
  <si>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</si>
  <si>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</si>
  <si>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</si>
  <si>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</si>
  <si>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</si>
  <si>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</si>
  <si>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</si>
  <si>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</si>
  <si>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</si>
  <si>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</si>
  <si>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</si>
  <si>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</si>
  <si>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</si>
  <si>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</si>
  <si>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</si>
  <si>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</si>
  <si>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</si>
  <si>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</si>
  <si>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</si>
  <si>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</si>
  <si>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</si>
  <si>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</si>
  <si>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</si>
  <si>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</si>
  <si>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</si>
  <si>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</si>
  <si>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</si>
  <si>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</si>
  <si>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</si>
  <si>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</si>
  <si>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</si>
  <si>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</si>
  <si>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</si>
  <si>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</si>
  <si>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</si>
  <si>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</si>
  <si>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</si>
  <si>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</si>
  <si>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</si>
  <si>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</si>
  <si>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</si>
  <si>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</si>
  <si>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</si>
  <si>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</si>
  <si>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</si>
  <si>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</si>
  <si>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</si>
  <si>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</si>
  <si>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</si>
  <si>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</si>
  <si>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</si>
  <si>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</si>
  <si>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</si>
  <si>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</si>
  <si>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</si>
  <si>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</si>
  <si>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</si>
  <si>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</si>
  <si>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</si>
  <si>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</si>
  <si>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</si>
  <si>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</si>
  <si>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</si>
  <si>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</si>
  <si>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</si>
  <si>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</si>
  <si>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</si>
  <si>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</si>
  <si>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</si>
  <si>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</si>
  <si>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</si>
  <si>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</si>
  <si>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</si>
  <si>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</si>
  <si>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</si>
  <si>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</si>
  <si>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</si>
  <si>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</si>
  <si>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</si>
  <si>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</si>
  <si>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</si>
  <si>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</si>
  <si>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</si>
  <si>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</si>
  <si>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</si>
  <si>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</si>
  <si>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</si>
  <si>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</si>
  <si>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</si>
  <si>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</si>
  <si>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</si>
  <si>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</si>
  <si>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</si>
  <si>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</si>
  <si>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</si>
  <si>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</si>
  <si>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</si>
  <si>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</si>
  <si>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</si>
  <si>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</si>
  <si>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</si>
  <si>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</si>
  <si>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</si>
  <si>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</si>
  <si>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</si>
  <si>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</si>
  <si>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</si>
  <si>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</si>
  <si>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</si>
  <si>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</si>
  <si>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</si>
  <si>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</si>
  <si>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</si>
  <si>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</si>
  <si>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</si>
  <si>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</si>
  <si>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</si>
  <si>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</si>
  <si>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</si>
  <si>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</si>
  <si>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</si>
  <si>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</si>
  <si>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</si>
  <si>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</si>
  <si>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</si>
  <si>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</si>
  <si>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</si>
  <si>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</si>
  <si>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</si>
  <si>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</si>
  <si>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</si>
  <si>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</si>
  <si>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</si>
  <si>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</si>
  <si>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</si>
  <si>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</si>
  <si>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</si>
  <si>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</si>
  <si>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</si>
  <si>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</si>
  <si>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</si>
  <si>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</si>
  <si>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</si>
  <si>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</si>
  <si>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</si>
  <si>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</si>
  <si>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</si>
  <si>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</si>
  <si>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</si>
  <si>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</si>
  <si>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</si>
  <si>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</si>
  <si>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</si>
  <si>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</si>
  <si>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</si>
  <si>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</si>
  <si>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</si>
  <si>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</si>
  <si>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</si>
  <si>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</si>
  <si>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</si>
  <si>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</si>
  <si>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</si>
  <si>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</si>
  <si>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</si>
  <si>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</si>
  <si>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</si>
  <si>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</si>
  <si>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</si>
  <si>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</si>
  <si>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</si>
  <si>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</si>
  <si>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</si>
  <si>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</si>
  <si>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</si>
  <si>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</si>
  <si>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</si>
  <si>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</si>
  <si>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</si>
  <si>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</si>
  <si>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</si>
  <si>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</si>
  <si>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</si>
  <si>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</si>
  <si>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</si>
  <si>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</si>
  <si>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</si>
  <si>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</si>
  <si>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</si>
  <si>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</si>
  <si>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</si>
  <si>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</si>
  <si>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</si>
  <si>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</si>
  <si>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</si>
  <si>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</si>
  <si>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</si>
  <si>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</si>
  <si>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</si>
  <si>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</si>
  <si>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</si>
  <si>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</si>
  <si>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</si>
  <si>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</si>
  <si>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</si>
  <si>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</si>
  <si>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</si>
  <si>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</si>
  <si>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</si>
  <si>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</si>
  <si>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</si>
  <si>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</si>
  <si>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</si>
  <si>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</si>
  <si>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</si>
  <si>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</si>
  <si>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</si>
  <si>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</si>
  <si>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</si>
  <si>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</si>
  <si>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</si>
  <si>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</si>
  <si>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</si>
  <si>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</si>
  <si>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</si>
  <si>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</si>
  <si>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</si>
  <si>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</si>
  <si>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</si>
  <si>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</si>
  <si>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</si>
  <si>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</si>
  <si>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</si>
  <si>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</si>
  <si>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</si>
  <si>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</si>
  <si>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</si>
  <si>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</si>
  <si>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</si>
  <si>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</si>
  <si>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</si>
  <si>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</si>
  <si>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</si>
  <si>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</si>
  <si>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</si>
  <si>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</si>
  <si>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</si>
  <si>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</si>
  <si>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</si>
  <si>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</si>
  <si>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</si>
  <si>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</si>
  <si>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</si>
  <si>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</si>
  <si>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</si>
  <si>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</si>
  <si>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</si>
  <si>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</si>
  <si>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</si>
  <si>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</si>
  <si>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</si>
  <si>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</si>
  <si>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</si>
  <si>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</si>
  <si>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</si>
  <si>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</si>
  <si>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</si>
  <si>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</si>
  <si>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</si>
  <si>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</si>
  <si>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</si>
  <si>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</si>
  <si>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</si>
  <si>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</si>
  <si>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</si>
  <si>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</si>
  <si>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</si>
  <si>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</si>
  <si>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</si>
  <si>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</si>
  <si>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</si>
  <si>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</si>
  <si>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</si>
  <si>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</si>
  <si>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</si>
  <si>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</si>
  <si>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</si>
  <si>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</si>
  <si>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</si>
  <si>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</si>
  <si>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</si>
  <si>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</si>
  <si>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</si>
  <si>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</si>
  <si>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</si>
  <si>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</si>
  <si>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</si>
  <si>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</si>
  <si>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</si>
  <si>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</si>
  <si>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</si>
  <si>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</si>
  <si>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</si>
  <si>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</si>
  <si>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</si>
  <si>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</si>
  <si>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</si>
  <si>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</si>
  <si>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</si>
  <si>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</si>
  <si>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</si>
  <si>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</si>
  <si>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</si>
  <si>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</si>
  <si>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</si>
  <si>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</si>
  <si>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</si>
  <si>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</si>
  <si>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</si>
  <si>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</si>
  <si>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</si>
  <si>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</si>
  <si>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</si>
  <si>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</si>
  <si>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</si>
  <si>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</si>
  <si>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</si>
  <si>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</si>
  <si>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</si>
  <si>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</si>
  <si>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</si>
  <si>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</si>
  <si>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</si>
  <si>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</si>
  <si>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</si>
  <si>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</si>
  <si>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</si>
  <si>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</si>
  <si>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</si>
  <si>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</si>
  <si>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</si>
  <si>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</si>
  <si>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</si>
  <si>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</si>
  <si>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</si>
  <si>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</si>
  <si>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</si>
  <si>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</si>
  <si>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</si>
  <si>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</si>
  <si>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</si>
  <si>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</si>
  <si>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</si>
  <si>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</si>
  <si>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</si>
  <si>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</si>
  <si>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</si>
  <si>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</si>
  <si>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</si>
  <si>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</si>
  <si>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</si>
  <si>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</si>
  <si>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</si>
  <si>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</si>
  <si>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</si>
  <si>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</si>
  <si>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</si>
  <si>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</si>
  <si>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</si>
  <si>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</si>
  <si>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</si>
  <si>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</si>
  <si>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</si>
  <si>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</si>
  <si>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</si>
  <si>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</si>
  <si>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</si>
  <si>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</si>
  <si>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</si>
  <si>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</si>
  <si>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</si>
  <si>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</si>
  <si>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</si>
  <si>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</si>
  <si>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</si>
  <si>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</si>
  <si>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</si>
  <si>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</si>
  <si>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</si>
  <si>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</si>
  <si>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</si>
  <si>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</si>
  <si>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</si>
  <si>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</si>
  <si>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</si>
  <si>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</si>
  <si>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</si>
  <si>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</si>
  <si>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</si>
  <si>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</si>
  <si>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</si>
  <si>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</si>
  <si>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</si>
  <si>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</si>
  <si>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</si>
  <si>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</si>
  <si>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</si>
  <si>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</si>
  <si>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</si>
  <si>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</si>
  <si>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</si>
  <si>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</si>
  <si>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</si>
  <si>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</si>
  <si>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</si>
  <si>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</si>
  <si>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</si>
  <si>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</si>
  <si>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</si>
  <si>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</si>
  <si>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</si>
  <si>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</si>
  <si>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</si>
  <si>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</si>
  <si>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</si>
  <si>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</si>
  <si>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</si>
  <si>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</si>
  <si>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</si>
  <si>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</si>
  <si>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</si>
  <si>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</si>
  <si>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</si>
  <si>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</si>
  <si>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</si>
  <si>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</si>
  <si>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</si>
  <si>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</si>
  <si>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</si>
  <si>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</si>
  <si>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</si>
  <si>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</si>
  <si>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</si>
  <si>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</si>
  <si>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</si>
  <si>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</si>
  <si>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</si>
  <si>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</si>
  <si>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</si>
  <si>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</si>
  <si>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</si>
  <si>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</si>
  <si>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</si>
  <si>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</si>
  <si>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</si>
  <si>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</si>
  <si>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</si>
  <si>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</si>
  <si>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</si>
  <si>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</si>
  <si>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</si>
  <si>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</si>
  <si>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</si>
  <si>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</si>
  <si>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</si>
  <si>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</si>
  <si>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</si>
  <si>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</si>
  <si>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</si>
  <si>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</si>
  <si>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</si>
  <si>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</si>
  <si>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</si>
  <si>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</si>
  <si>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</si>
  <si>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</si>
  <si>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</si>
  <si>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</si>
  <si>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</si>
  <si>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</si>
  <si>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</si>
  <si>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</si>
  <si>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</si>
  <si>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</si>
  <si>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</si>
  <si>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</si>
  <si>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</si>
  <si>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</si>
  <si>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</si>
  <si>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</si>
  <si>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</si>
  <si>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</si>
  <si>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</si>
  <si>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</si>
  <si>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</si>
  <si>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</si>
  <si>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</si>
  <si>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</si>
  <si>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</si>
  <si>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</si>
  <si>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</si>
  <si>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</si>
  <si>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</si>
  <si>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</si>
  <si>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</si>
  <si>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</si>
  <si>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</si>
  <si>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</si>
  <si>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</si>
  <si>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</si>
  <si>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</si>
  <si>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</si>
  <si>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</si>
  <si>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</si>
  <si>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</si>
  <si>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</si>
  <si>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</si>
  <si>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</si>
  <si>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</si>
  <si>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</si>
  <si>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</si>
  <si>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</si>
  <si>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</si>
  <si>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</si>
  <si>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</si>
  <si>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</si>
  <si>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</si>
  <si>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</si>
  <si>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</si>
  <si>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</si>
  <si>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</si>
  <si>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</si>
  <si>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</si>
  <si>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</si>
  <si>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</si>
  <si>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</si>
  <si>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</si>
  <si>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</si>
  <si>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</si>
  <si>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</si>
  <si>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</si>
  <si>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</si>
  <si>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</si>
  <si>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</si>
  <si>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</si>
  <si>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</si>
  <si>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</si>
  <si>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</si>
  <si>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</si>
  <si>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</si>
  <si>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</si>
  <si>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</si>
  <si>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</si>
  <si>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</si>
  <si>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</si>
  <si>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</si>
  <si>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</si>
  <si>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</si>
  <si>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</si>
  <si>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</si>
  <si>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</si>
  <si>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</si>
  <si>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</si>
  <si>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</si>
  <si>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</si>
  <si>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</si>
  <si>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</si>
  <si>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</si>
  <si>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</si>
  <si>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</si>
  <si>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</si>
  <si>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</si>
  <si>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</si>
  <si>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</si>
  <si>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</si>
  <si>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</si>
  <si>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</si>
  <si>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</si>
  <si>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</si>
  <si>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</si>
  <si>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</si>
  <si>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</si>
  <si>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</si>
  <si>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</si>
  <si>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</si>
  <si>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</si>
  <si>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</si>
  <si>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</si>
  <si>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</si>
  <si>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</si>
  <si>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</si>
  <si>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</si>
  <si>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</si>
  <si>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</si>
  <si>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</si>
  <si>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</si>
  <si>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</si>
  <si>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</si>
  <si>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</si>
  <si>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</si>
  <si>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</si>
  <si>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</si>
  <si>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</si>
  <si>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</si>
  <si>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</si>
  <si>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</si>
  <si>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</si>
  <si>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</si>
  <si>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</si>
  <si>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</si>
  <si>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</si>
  <si>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</si>
  <si>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</si>
  <si>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</si>
  <si>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</si>
  <si>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</si>
  <si>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</si>
  <si>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</si>
  <si>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</si>
  <si>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</si>
  <si>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</si>
  <si>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</si>
  <si>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</si>
  <si>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</si>
  <si>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</si>
  <si>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</si>
  <si>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</si>
  <si>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</si>
  <si>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</si>
  <si>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</si>
  <si>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</si>
  <si>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</si>
  <si>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</si>
  <si>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</si>
  <si>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</si>
  <si>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</si>
  <si>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</si>
  <si>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</si>
  <si>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</si>
  <si>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</si>
  <si>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</si>
  <si>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</si>
  <si>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</si>
  <si>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</si>
  <si>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</si>
  <si>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</si>
  <si>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</si>
  <si>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</si>
  <si>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</si>
  <si>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</si>
  <si>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</si>
  <si>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</si>
  <si>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</si>
  <si>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</si>
  <si>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</si>
  <si>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</si>
  <si>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</si>
  <si>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</si>
  <si>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</si>
  <si>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</si>
  <si>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</si>
  <si>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</si>
  <si>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</si>
  <si>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</si>
  <si>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</si>
  <si>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</si>
  <si>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</si>
  <si>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</si>
  <si>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</si>
  <si>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</si>
  <si>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</si>
  <si>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</si>
  <si>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</si>
  <si>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</si>
  <si>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</si>
  <si>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</si>
  <si>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</si>
  <si>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</si>
  <si>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</si>
  <si>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</si>
  <si>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</si>
  <si>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</si>
  <si>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</si>
  <si>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</si>
  <si>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</si>
  <si>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</si>
  <si>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</si>
  <si>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</si>
  <si>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</si>
  <si>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</si>
  <si>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</si>
  <si>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</si>
  <si>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</si>
  <si>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</si>
  <si>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</si>
  <si>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</si>
  <si>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</si>
  <si>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</si>
  <si>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</si>
  <si>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</si>
  <si>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</si>
  <si>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</si>
  <si>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</si>
  <si>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</si>
  <si>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</si>
  <si>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</si>
  <si>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</si>
  <si>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</si>
  <si>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</si>
  <si>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</si>
  <si>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</si>
  <si>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</si>
  <si>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</si>
  <si>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</si>
  <si>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</si>
  <si>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</si>
  <si>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</si>
  <si>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</si>
  <si>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</si>
  <si>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</si>
  <si>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</si>
  <si>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</si>
  <si>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</si>
  <si>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</si>
  <si>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</si>
  <si>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</si>
  <si>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</si>
  <si>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</si>
  <si>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</si>
  <si>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</si>
  <si>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</si>
  <si>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</si>
  <si>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</si>
  <si>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</si>
  <si>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</si>
  <si>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</si>
  <si>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</si>
  <si>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</si>
  <si>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</si>
  <si>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</si>
  <si>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</si>
  <si>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</si>
  <si>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</si>
  <si>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</si>
  <si>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</si>
  <si>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</si>
  <si>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</si>
  <si>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</si>
  <si>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</si>
  <si>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</si>
  <si>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</si>
  <si>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</si>
  <si>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</si>
  <si>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</si>
  <si>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</si>
  <si>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</si>
  <si>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</si>
  <si>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</si>
  <si>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</si>
  <si>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</si>
  <si>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</si>
  <si>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</si>
  <si>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</si>
  <si>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</si>
  <si>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</si>
  <si>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</si>
  <si>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</si>
  <si>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</si>
  <si>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</si>
  <si>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</si>
  <si>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</si>
  <si>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</si>
  <si>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</si>
  <si>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</si>
  <si>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</si>
  <si>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</si>
  <si>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</si>
  <si>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</si>
  <si>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</si>
  <si>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</si>
  <si>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</si>
  <si>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</si>
  <si>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</si>
  <si>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</si>
  <si>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</si>
  <si>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</si>
  <si>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</si>
  <si>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</si>
  <si>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</si>
  <si>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</si>
  <si>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</si>
  <si>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</si>
  <si>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</si>
  <si>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</si>
  <si>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</si>
  <si>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</si>
  <si>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</si>
  <si>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</si>
  <si>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</si>
  <si>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</si>
  <si>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</si>
  <si>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</si>
  <si>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</si>
  <si>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</si>
  <si>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</si>
  <si>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</si>
  <si>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</si>
  <si>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</si>
  <si>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</si>
  <si>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</si>
  <si>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</si>
  <si>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</si>
  <si>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</si>
  <si>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</si>
  <si>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</si>
  <si>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</si>
  <si>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</si>
  <si>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</si>
  <si>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</si>
  <si>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</si>
  <si>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</si>
  <si>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</si>
  <si>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</si>
  <si>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</si>
  <si>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</si>
  <si>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</si>
  <si>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</si>
  <si>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</si>
  <si>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</si>
  <si>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</si>
  <si>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</si>
  <si>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</si>
  <si>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</si>
  <si>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</si>
  <si>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</si>
  <si>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</si>
  <si>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</si>
  <si>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</si>
  <si>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</si>
  <si>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</si>
  <si>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</si>
  <si>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</si>
  <si>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</si>
  <si>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</si>
  <si>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</si>
  <si>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</si>
  <si>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</si>
  <si>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</si>
  <si>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</si>
  <si>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</si>
  <si>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</si>
  <si>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</si>
  <si>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</si>
  <si>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</si>
  <si>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</si>
  <si>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</si>
  <si>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</si>
  <si>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</si>
  <si>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</si>
  <si>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</si>
  <si>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</si>
  <si>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</si>
  <si>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</si>
  <si>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</si>
  <si>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</si>
  <si>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</si>
  <si>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</si>
  <si>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</si>
  <si>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</si>
  <si>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</si>
  <si>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</si>
  <si>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</si>
  <si>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</si>
  <si>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</si>
  <si>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</si>
  <si>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</si>
  <si>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</si>
  <si>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</si>
  <si>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</si>
  <si>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</si>
  <si>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</si>
  <si>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</si>
  <si>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</si>
  <si>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</si>
  <si>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</si>
  <si>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</si>
  <si>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</si>
  <si>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</si>
  <si>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</si>
  <si>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</si>
  <si>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</si>
  <si>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</si>
  <si>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</si>
  <si>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</si>
  <si>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</si>
  <si>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</si>
  <si>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</si>
  <si>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</si>
  <si>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</si>
  <si>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</si>
  <si>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</si>
  <si>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</si>
  <si>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</si>
  <si>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</si>
  <si>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</si>
  <si>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</si>
  <si>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</si>
  <si>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</si>
  <si>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</si>
  <si>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</si>
  <si>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</si>
  <si>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</si>
  <si>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</si>
  <si>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</si>
  <si>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</si>
  <si>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</si>
  <si>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</si>
  <si>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</si>
  <si>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</si>
  <si>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</si>
  <si>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</si>
  <si>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</si>
  <si>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</si>
  <si>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</si>
  <si>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</si>
  <si>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</si>
  <si>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</si>
  <si>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</si>
  <si>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</si>
  <si>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</si>
  <si>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</si>
  <si>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</si>
  <si>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</si>
  <si>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</si>
  <si>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</si>
  <si>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</si>
  <si>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</si>
  <si>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</si>
  <si>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</si>
  <si>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</si>
  <si>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</si>
  <si>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</si>
  <si>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</si>
  <si>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</si>
  <si>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</si>
  <si>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</si>
  <si>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</si>
  <si>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</si>
  <si>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</si>
  <si>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</si>
  <si>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</si>
  <si>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</si>
  <si>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</si>
  <si>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</si>
  <si>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</si>
  <si>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</si>
  <si>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</si>
  <si>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</si>
  <si>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</si>
  <si>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</si>
  <si>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</si>
  <si>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</si>
  <si>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</si>
  <si>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</si>
  <si>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</si>
  <si>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</si>
  <si>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</si>
  <si>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</si>
  <si>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</si>
  <si>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</si>
  <si>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</si>
  <si>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</si>
  <si>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</si>
  <si>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</si>
  <si>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</si>
  <si>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</si>
  <si>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</si>
  <si>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</si>
  <si>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</si>
  <si>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</si>
  <si>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</si>
  <si>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</si>
  <si>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</si>
  <si>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</si>
  <si>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</si>
  <si>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</si>
  <si>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</si>
  <si>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</si>
  <si>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</si>
  <si>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</si>
  <si>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</si>
  <si>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</si>
  <si>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</si>
  <si>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</si>
  <si>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</si>
  <si>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</si>
  <si>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</si>
  <si>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</si>
  <si>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</si>
  <si>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</si>
  <si>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</si>
  <si>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</si>
  <si>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</si>
  <si>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</si>
  <si>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</si>
  <si>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</si>
  <si>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</si>
  <si>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</si>
  <si>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</si>
  <si>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</si>
  <si>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</si>
  <si>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</si>
  <si>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</si>
  <si>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</si>
  <si>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</si>
  <si>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</si>
  <si>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</si>
  <si>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</si>
  <si>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</si>
  <si>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</si>
  <si>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</si>
  <si>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</si>
  <si>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</si>
  <si>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</si>
  <si>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</si>
  <si>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</si>
  <si>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</si>
  <si>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</si>
  <si>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</si>
  <si>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</si>
  <si>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</si>
  <si>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</si>
  <si>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</si>
  <si>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</si>
  <si>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</si>
  <si>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</si>
  <si>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</si>
  <si>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</si>
  <si>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</si>
  <si>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</si>
  <si>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</si>
  <si>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</si>
  <si>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</si>
  <si>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</si>
  <si>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</si>
  <si>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</si>
  <si>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</si>
  <si>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</si>
  <si>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</si>
  <si>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</si>
  <si>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</si>
  <si>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</si>
  <si>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</si>
  <si>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</si>
  <si>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</si>
  <si>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</si>
  <si>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</si>
  <si>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</si>
  <si>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</si>
  <si>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</si>
  <si>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</si>
  <si>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</si>
  <si>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</si>
  <si>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</si>
  <si>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</si>
  <si>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</si>
  <si>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</si>
  <si>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</si>
  <si>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</si>
  <si>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</si>
  <si>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</si>
  <si>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</si>
  <si>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</si>
  <si>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</si>
  <si>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</si>
  <si>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</si>
  <si>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</si>
  <si>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</si>
  <si>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</si>
  <si>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</si>
  <si>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</si>
  <si>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</si>
  <si>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</si>
  <si>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</si>
  <si>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</si>
  <si>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</si>
  <si>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</si>
  <si>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</si>
  <si>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</si>
  <si>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</si>
  <si>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</si>
  <si>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</si>
  <si>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</si>
  <si>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</si>
  <si>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</si>
  <si>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</si>
  <si>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</si>
  <si>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</si>
  <si>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</si>
  <si>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</si>
  <si>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</si>
  <si>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</si>
  <si>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</si>
  <si>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</si>
  <si>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</si>
  <si>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</si>
  <si>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</si>
  <si>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</si>
  <si>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</si>
  <si>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</si>
  <si>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</si>
  <si>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</si>
  <si>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</si>
  <si>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</si>
  <si>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</si>
  <si>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</si>
  <si>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</si>
  <si>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</si>
  <si>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</si>
  <si>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</si>
  <si>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</si>
  <si>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</si>
  <si>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</si>
  <si>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</si>
  <si>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</si>
  <si>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</si>
  <si>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</si>
  <si>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</si>
  <si>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</si>
  <si>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</si>
  <si>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</si>
  <si>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</si>
  <si>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</si>
  <si>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</si>
  <si>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</si>
  <si>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</si>
  <si>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</si>
  <si>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</si>
  <si>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</si>
  <si>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</si>
  <si>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</si>
  <si>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</si>
  <si>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</si>
  <si>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</si>
  <si>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</si>
  <si>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</si>
  <si>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</si>
  <si>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</si>
  <si>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</si>
  <si>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</si>
  <si>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</si>
  <si>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</si>
  <si>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</si>
  <si>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</si>
  <si>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</si>
  <si>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</si>
  <si>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</si>
  <si>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</si>
  <si>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</si>
  <si>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</si>
  <si>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</si>
  <si>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</si>
  <si>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</si>
  <si>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</si>
  <si>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</si>
  <si>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</si>
  <si>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</si>
  <si>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</si>
  <si>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</si>
  <si>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</si>
  <si>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</si>
  <si>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</si>
  <si>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</si>
  <si>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</si>
  <si>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</si>
  <si>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</si>
  <si>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</si>
  <si>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</si>
  <si>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</si>
  <si>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</si>
  <si>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</si>
  <si>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</si>
  <si>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</si>
  <si>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</si>
  <si>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</si>
  <si>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</si>
  <si>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</si>
  <si>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</si>
  <si>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</si>
  <si>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</si>
  <si>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</si>
  <si>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</si>
  <si>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</si>
  <si>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</si>
  <si>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</si>
  <si>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</si>
  <si>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</si>
  <si>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</si>
  <si>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</si>
  <si>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</si>
  <si>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</si>
  <si>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</si>
  <si>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</si>
  <si>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</si>
  <si>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</si>
  <si>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</si>
  <si>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</si>
  <si>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</si>
  <si>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</si>
  <si>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</si>
  <si>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</si>
  <si>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</si>
  <si>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</si>
  <si>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</si>
  <si>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</si>
  <si>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</si>
  <si>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</si>
  <si>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</si>
  <si>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</si>
  <si>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</si>
  <si>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</si>
  <si>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</si>
  <si>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</si>
  <si>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</si>
  <si>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</si>
  <si>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</si>
  <si>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</si>
  <si>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</si>
  <si>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</si>
  <si>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</si>
  <si>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</si>
  <si>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</si>
  <si>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</si>
  <si>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</si>
  <si>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</si>
  <si>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</si>
  <si>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</si>
  <si>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</si>
  <si>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</si>
  <si>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</si>
  <si>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</si>
  <si>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</si>
  <si>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</si>
  <si>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</si>
  <si>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</si>
  <si>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</si>
  <si>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</si>
  <si>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</si>
  <si>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</si>
  <si>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</si>
  <si>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</si>
  <si>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</si>
  <si>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</si>
  <si>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</si>
  <si>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</si>
  <si>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</si>
  <si>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</si>
  <si>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</si>
  <si>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</si>
  <si>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</si>
  <si>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</si>
  <si>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</si>
  <si>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</si>
  <si>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</si>
  <si>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</si>
  <si>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</si>
  <si>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</si>
  <si>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</si>
  <si>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</si>
  <si>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</si>
  <si>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</si>
  <si>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</si>
  <si>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</si>
  <si>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</si>
  <si>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</si>
  <si>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</si>
  <si>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</si>
  <si>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</si>
  <si>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</si>
  <si>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</si>
  <si>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</si>
  <si>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</si>
  <si>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</si>
  <si>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</si>
  <si>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</si>
  <si>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</si>
  <si>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</si>
  <si>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</si>
  <si>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</si>
  <si>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</si>
  <si>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</si>
  <si>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</si>
  <si>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</si>
  <si>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</si>
  <si>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</si>
  <si>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</si>
  <si>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</si>
  <si>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</si>
  <si>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</si>
  <si>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</si>
  <si>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</si>
  <si>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</si>
  <si>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</si>
  <si>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</si>
  <si>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</si>
  <si>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</si>
  <si>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</si>
  <si>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</si>
  <si>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</si>
  <si>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</si>
  <si>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</si>
  <si>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</si>
  <si>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</si>
  <si>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</si>
  <si>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</si>
  <si>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</si>
  <si>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</si>
  <si>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</si>
  <si>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</si>
  <si>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</si>
  <si>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</si>
  <si>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</si>
  <si>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</si>
  <si>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</si>
  <si>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</si>
  <si>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</si>
  <si>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</si>
  <si>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</si>
  <si>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</si>
  <si>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</si>
  <si>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</si>
  <si>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</si>
  <si>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</si>
  <si>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</si>
  <si>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</si>
  <si>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</si>
  <si>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</si>
  <si>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</si>
  <si>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</si>
  <si>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</si>
  <si>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</si>
  <si>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</si>
  <si>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</si>
  <si>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</si>
  <si>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</si>
  <si>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</si>
  <si>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</si>
  <si>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</si>
  <si>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</si>
  <si>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</si>
  <si>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</si>
  <si>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</si>
  <si>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</si>
  <si>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</si>
  <si>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</si>
  <si>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</si>
  <si>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</si>
  <si>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</si>
  <si>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</si>
  <si>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</si>
  <si>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</si>
  <si>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</si>
  <si>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</si>
  <si>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</si>
  <si>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</si>
  <si>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</si>
  <si>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</si>
  <si>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</si>
  <si>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</si>
  <si>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</si>
  <si>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</si>
  <si>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</si>
  <si>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</si>
  <si>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</si>
  <si>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</si>
  <si>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</si>
  <si>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</si>
  <si>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</si>
  <si>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</si>
  <si>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</si>
  <si>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</si>
  <si>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</si>
  <si>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</si>
  <si>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</si>
  <si>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</si>
  <si>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</si>
  <si>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</si>
  <si>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</si>
  <si>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</si>
  <si>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</si>
  <si>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</si>
  <si>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</si>
  <si>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</si>
  <si>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</si>
  <si>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</si>
  <si>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</si>
  <si>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</si>
  <si>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</si>
  <si>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</si>
  <si>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</si>
  <si>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</si>
  <si>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</si>
  <si>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</si>
  <si>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</si>
  <si>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</si>
  <si>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</si>
  <si>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</si>
  <si>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</si>
  <si>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</si>
  <si>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</si>
  <si>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</si>
  <si>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</si>
  <si>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</si>
  <si>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</si>
  <si>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</si>
  <si>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</si>
  <si>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</si>
  <si>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</si>
  <si>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</si>
  <si>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</si>
  <si>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</si>
  <si>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</si>
  <si>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</si>
  <si>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</si>
  <si>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</si>
  <si>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</si>
  <si>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</si>
  <si>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</si>
  <si>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</si>
  <si>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</si>
  <si>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</si>
  <si>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</si>
  <si>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</si>
  <si>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</si>
  <si>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</si>
  <si>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</si>
  <si>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</si>
  <si>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</si>
  <si>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</si>
  <si>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</si>
  <si>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</si>
  <si>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</si>
  <si>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</si>
  <si>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</si>
  <si>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</si>
  <si>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</si>
  <si>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</si>
  <si>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</si>
  <si>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</si>
  <si>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</si>
  <si>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</si>
  <si>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</si>
  <si>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</si>
  <si>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</si>
  <si>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</si>
  <si>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</si>
  <si>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</si>
  <si>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</si>
  <si>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</si>
  <si>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</si>
  <si>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</si>
  <si>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</si>
  <si>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</si>
  <si>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</si>
  <si>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</si>
  <si>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</si>
  <si>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</si>
  <si>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</si>
  <si>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</si>
  <si>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</si>
  <si>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</si>
  <si>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</si>
  <si>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</si>
  <si>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</si>
  <si>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</si>
  <si>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</si>
  <si>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</si>
  <si>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</si>
  <si>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</si>
  <si>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</si>
  <si>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</si>
  <si>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</si>
  <si>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</si>
  <si>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</si>
  <si>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</si>
  <si>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</si>
  <si>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</si>
  <si>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</si>
  <si>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</si>
  <si>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</si>
  <si>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</si>
  <si>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</si>
  <si>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</si>
  <si>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</si>
  <si>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</si>
  <si>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</si>
  <si>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</si>
  <si>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</si>
  <si>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</si>
  <si>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</si>
  <si>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</si>
  <si>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</si>
  <si>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</si>
  <si>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</si>
  <si>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</si>
  <si>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</si>
  <si>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</si>
  <si>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</si>
  <si>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</si>
  <si>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</si>
  <si>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</si>
  <si>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</si>
  <si>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</si>
  <si>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</si>
  <si>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</si>
  <si>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</si>
  <si>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</si>
  <si>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</si>
  <si>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</si>
  <si>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</si>
  <si>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</si>
  <si>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</si>
  <si>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</si>
  <si>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</si>
  <si>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</si>
  <si>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</si>
  <si>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</si>
  <si>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</si>
  <si>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</si>
  <si>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</si>
  <si>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</si>
  <si>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</si>
  <si>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</si>
  <si>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</si>
  <si>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</si>
  <si>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</si>
  <si>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</si>
  <si>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</si>
  <si>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</si>
  <si>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</si>
  <si>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</si>
  <si>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</si>
  <si>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</si>
  <si>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</si>
  <si>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</si>
  <si>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</si>
  <si>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</si>
  <si>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</si>
  <si>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</si>
  <si>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</si>
  <si>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</si>
  <si>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</si>
  <si>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</si>
  <si>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</si>
  <si>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</si>
  <si>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</si>
  <si>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</si>
  <si>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</si>
  <si>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</si>
  <si>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</si>
  <si>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</si>
  <si>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</si>
  <si>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</si>
  <si>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</si>
  <si>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</si>
  <si>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</si>
  <si>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</si>
  <si>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</si>
  <si>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</si>
  <si>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</si>
  <si>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</si>
  <si>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</si>
  <si>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</si>
  <si>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</si>
  <si>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</si>
  <si>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</si>
  <si>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</si>
  <si>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</si>
  <si>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</si>
  <si>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</si>
  <si>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</si>
  <si>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</si>
  <si>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</si>
  <si>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</si>
  <si>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</si>
  <si>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</si>
  <si>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</si>
  <si>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</si>
  <si>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</si>
  <si>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</si>
  <si>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</si>
  <si>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</si>
  <si>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</si>
  <si>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</si>
  <si>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</si>
  <si>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</si>
  <si>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</si>
  <si>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</si>
  <si>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</si>
  <si>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</si>
  <si>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</si>
  <si>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</si>
  <si>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</si>
  <si>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</si>
  <si>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</si>
  <si>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</si>
  <si>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</si>
  <si>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</si>
  <si>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</si>
  <si>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</si>
  <si>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</si>
  <si>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</si>
  <si>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</si>
  <si>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</si>
  <si>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</si>
  <si>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</si>
  <si>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</si>
  <si>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</si>
  <si>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</si>
  <si>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</si>
  <si>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</si>
  <si>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</si>
  <si>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</si>
  <si>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</si>
  <si>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</si>
  <si>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</si>
  <si>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</si>
  <si>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</si>
  <si>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</si>
  <si>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</si>
  <si>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</si>
  <si>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</si>
  <si>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</si>
  <si>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</si>
  <si>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</si>
  <si>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</si>
  <si>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</si>
  <si>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</si>
  <si>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</si>
  <si>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</si>
  <si>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</si>
  <si>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</si>
  <si>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</si>
  <si>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</si>
  <si>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</si>
  <si>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</si>
  <si>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</si>
  <si>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</si>
  <si>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</si>
  <si>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</si>
  <si>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</si>
  <si>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</si>
  <si>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</si>
  <si>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</si>
  <si>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</si>
  <si>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</si>
  <si>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</si>
  <si>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</si>
  <si>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</si>
  <si>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</si>
  <si>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</si>
  <si>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</si>
  <si>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</si>
  <si>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</si>
  <si>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</si>
  <si>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</si>
  <si>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</si>
  <si>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</si>
  <si>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</si>
  <si>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</si>
  <si>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</si>
  <si>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</si>
  <si>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</si>
  <si>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</si>
  <si>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</si>
  <si>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</si>
  <si>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</si>
  <si>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</si>
  <si>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</si>
  <si>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</si>
  <si>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</si>
  <si>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</si>
  <si>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</si>
  <si>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</si>
  <si>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</si>
  <si>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</si>
  <si>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</si>
  <si>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</si>
  <si>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</si>
  <si>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</si>
  <si>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</si>
  <si>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</si>
  <si>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</si>
  <si>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</si>
  <si>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</si>
  <si>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</si>
  <si>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</si>
  <si>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</si>
  <si>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</si>
  <si>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</si>
  <si>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</si>
  <si>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</si>
  <si>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</si>
  <si>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</si>
  <si>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</si>
  <si>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</si>
  <si>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</si>
  <si>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</si>
  <si>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</si>
  <si>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</si>
  <si>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</si>
  <si>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</si>
  <si>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</si>
  <si>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</si>
  <si>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</si>
  <si>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</si>
  <si>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</si>
  <si>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</si>
  <si>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</si>
  <si>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</si>
  <si>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</si>
  <si>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</si>
  <si>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</si>
  <si>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</si>
  <si>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</si>
  <si>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</si>
  <si>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</si>
  <si>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</si>
  <si>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</si>
  <si>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</si>
  <si>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</si>
  <si>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</si>
  <si>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</si>
  <si>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</si>
  <si>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</si>
  <si>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</si>
  <si>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</si>
  <si>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</si>
  <si>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</si>
  <si>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</si>
  <si>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</si>
  <si>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</si>
  <si>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</si>
  <si>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</si>
  <si>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</si>
  <si>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</si>
  <si>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</si>
  <si>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</si>
  <si>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</si>
  <si>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</si>
  <si>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</si>
  <si>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</si>
  <si>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</si>
  <si>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</si>
  <si>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</si>
  <si>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</si>
  <si>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</si>
  <si>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</si>
  <si>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</si>
  <si>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</si>
  <si>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</si>
  <si>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</si>
  <si>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</si>
  <si>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</si>
  <si>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</si>
  <si>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</si>
  <si>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</si>
  <si>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</si>
  <si>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</si>
  <si>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</si>
  <si>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</si>
  <si>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</si>
  <si>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</si>
  <si>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</si>
  <si>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</si>
  <si>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</si>
  <si>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</si>
  <si>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</si>
  <si>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</si>
  <si>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</si>
  <si>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</si>
  <si>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</si>
  <si>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</si>
  <si>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</si>
  <si>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</si>
  <si>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</si>
  <si>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</si>
  <si>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</si>
  <si>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</si>
  <si>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</si>
  <si>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</si>
  <si>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</si>
  <si>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</si>
  <si>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</si>
  <si>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</si>
  <si>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</si>
  <si>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</si>
  <si>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</si>
  <si>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</si>
  <si>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</si>
  <si>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</si>
  <si>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</si>
  <si>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</si>
  <si>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</si>
  <si>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</si>
  <si>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</si>
  <si>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</si>
  <si>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</si>
  <si>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</si>
  <si>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</si>
  <si>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</si>
  <si>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</si>
  <si>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</si>
  <si>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</si>
  <si>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</si>
  <si>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</si>
  <si>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</si>
  <si>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</si>
  <si>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</si>
  <si>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</si>
  <si>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</si>
  <si>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</si>
  <si>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</si>
  <si>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</si>
  <si>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</si>
  <si>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</si>
  <si>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</si>
  <si>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</si>
  <si>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</si>
  <si>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</si>
  <si>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</si>
  <si>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</si>
  <si>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</si>
  <si>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</si>
  <si>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</si>
  <si>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</si>
  <si>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</si>
  <si>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</si>
  <si>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</si>
  <si>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</si>
  <si>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</si>
  <si>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</si>
  <si>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</si>
  <si>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</si>
  <si>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</si>
  <si>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</si>
  <si>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</si>
  <si>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</si>
  <si>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</si>
  <si>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</si>
  <si>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</si>
  <si>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</si>
  <si>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</si>
  <si>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</si>
  <si>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</si>
  <si>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</si>
  <si>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</si>
  <si>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</si>
  <si>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</si>
  <si>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</si>
  <si>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</si>
  <si>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</si>
  <si>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</si>
  <si>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</si>
  <si>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</si>
  <si>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</si>
  <si>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</si>
  <si>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</si>
  <si>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</si>
  <si>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</si>
  <si>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</si>
  <si>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</si>
  <si>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</si>
  <si>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</si>
  <si>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</si>
  <si>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</si>
  <si>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</si>
  <si>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</si>
  <si>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</si>
  <si>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</si>
  <si>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</si>
  <si>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</si>
  <si>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</si>
  <si>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</si>
  <si>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</si>
  <si>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</si>
  <si>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</si>
  <si>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</si>
  <si>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</si>
  <si>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</si>
  <si>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</si>
  <si>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</si>
  <si>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</si>
  <si>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</si>
  <si>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</si>
  <si>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</si>
  <si>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</si>
  <si>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</si>
  <si>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</si>
  <si>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</si>
  <si>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</si>
  <si>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</si>
  <si>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</si>
  <si>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</si>
  <si>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</si>
  <si>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</si>
  <si>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</si>
  <si>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</si>
  <si>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</si>
  <si>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</si>
  <si>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</si>
  <si>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</si>
  <si>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</si>
  <si>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</si>
  <si>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</si>
  <si>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</si>
  <si>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</si>
  <si>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</si>
  <si>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</si>
  <si>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</si>
  <si>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</si>
  <si>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</si>
  <si>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</si>
  <si>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</si>
  <si>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</si>
  <si>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</si>
  <si>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</si>
  <si>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</si>
  <si>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</si>
  <si>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</si>
  <si>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</si>
  <si>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</si>
  <si>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</si>
  <si>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</si>
  <si>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</si>
  <si>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</si>
  <si>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</si>
  <si>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</si>
  <si>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</si>
  <si>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</si>
  <si>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</si>
  <si>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</si>
  <si>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</si>
  <si>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</si>
  <si>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</si>
  <si>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</si>
  <si>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</si>
  <si>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</si>
  <si>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</si>
  <si>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</si>
  <si>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</si>
  <si>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</si>
  <si>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</si>
  <si>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</si>
  <si>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</si>
  <si>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</si>
  <si>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</si>
  <si>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</si>
  <si>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</si>
  <si>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</si>
  <si>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</si>
  <si>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</si>
  <si>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</si>
  <si>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</si>
  <si>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</si>
  <si>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</si>
  <si>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</si>
  <si>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</si>
  <si>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</si>
  <si>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</si>
  <si>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</si>
  <si>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</si>
  <si>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</si>
  <si>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</si>
  <si>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</si>
  <si>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</si>
  <si>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</si>
  <si>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</si>
  <si>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</si>
  <si>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</si>
  <si>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</si>
  <si>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</si>
  <si>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</si>
  <si>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</si>
  <si>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</si>
  <si>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</si>
  <si>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</si>
  <si>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</si>
  <si>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</si>
  <si>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</si>
  <si>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</si>
  <si>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</si>
  <si>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</si>
  <si>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</si>
  <si>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</si>
  <si>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</si>
  <si>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</si>
  <si>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</si>
  <si>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</si>
  <si>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</si>
  <si>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</si>
  <si>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</si>
  <si>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</si>
  <si>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</si>
  <si>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</si>
  <si>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</si>
  <si>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</si>
  <si>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</si>
  <si>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</si>
  <si>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</si>
  <si>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</si>
  <si>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</si>
  <si>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</si>
  <si>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</si>
  <si>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</si>
  <si>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</si>
  <si>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</si>
  <si>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</si>
  <si>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</si>
  <si>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</si>
  <si>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</si>
  <si>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</si>
  <si>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</si>
  <si>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</si>
  <si>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</si>
  <si>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</si>
  <si>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</si>
  <si>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</si>
  <si>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</si>
  <si>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</si>
  <si>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</si>
  <si>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</si>
  <si>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</si>
  <si>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</si>
  <si>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</si>
  <si>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</si>
  <si>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</si>
  <si>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</si>
  <si>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</si>
  <si>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</si>
  <si>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</si>
  <si>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</si>
  <si>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</si>
  <si>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</si>
  <si>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</si>
  <si>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</si>
  <si>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</si>
  <si>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</si>
  <si>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</si>
  <si>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</si>
  <si>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</si>
  <si>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</si>
  <si>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</si>
  <si>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</si>
  <si>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</si>
  <si>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</si>
  <si>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</si>
  <si>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</si>
  <si>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</si>
  <si>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</si>
  <si>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</si>
  <si>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</si>
  <si>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</si>
  <si>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</si>
  <si>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</si>
  <si>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</si>
  <si>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</si>
  <si>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</si>
  <si>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</si>
  <si>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</si>
  <si>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</si>
  <si>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</si>
  <si>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</si>
  <si>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</si>
  <si>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</si>
  <si>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</si>
  <si>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</si>
  <si>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</si>
  <si>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</si>
  <si>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</si>
  <si>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</si>
  <si>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</si>
  <si>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</si>
  <si>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</si>
  <si>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</si>
  <si>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</si>
  <si>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</si>
  <si>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</si>
  <si>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</si>
  <si>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</si>
  <si>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</si>
  <si>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</si>
  <si>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</si>
  <si>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</si>
  <si>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</si>
  <si>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</si>
  <si>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</si>
  <si>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</si>
  <si>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</si>
  <si>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</si>
  <si>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</si>
  <si>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</si>
  <si>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</si>
  <si>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</si>
  <si>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</si>
  <si>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</si>
  <si>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</si>
  <si>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</si>
  <si>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</si>
  <si>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</si>
  <si>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</si>
  <si>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</si>
  <si>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</si>
  <si>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</si>
  <si>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</si>
  <si>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</si>
  <si>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</si>
  <si>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</si>
  <si>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</si>
  <si>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</si>
  <si>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</si>
  <si>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</si>
  <si>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</si>
  <si>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</si>
  <si>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</si>
  <si>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</si>
  <si>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</si>
  <si>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</si>
  <si>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</si>
  <si>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</si>
  <si>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</si>
  <si>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</si>
  <si>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</si>
  <si>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</si>
  <si>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</si>
  <si>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</si>
  <si>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</si>
  <si>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</si>
  <si>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</si>
  <si>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</si>
  <si>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</si>
  <si>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</si>
  <si>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</si>
  <si>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</si>
  <si>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</si>
  <si>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</si>
  <si>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</si>
  <si>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</si>
  <si>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</si>
  <si>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</si>
  <si>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</si>
  <si>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</si>
  <si>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</si>
  <si>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</si>
  <si>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</si>
  <si>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</si>
  <si>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</si>
  <si>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</si>
  <si>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</si>
  <si>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</si>
  <si>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</si>
  <si>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</si>
  <si>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</si>
  <si>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</si>
  <si>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</si>
  <si>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</si>
  <si>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</si>
  <si>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</si>
  <si>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</si>
  <si>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</si>
  <si>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</si>
  <si>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</si>
  <si>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</si>
  <si>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</si>
  <si>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</si>
  <si>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</si>
  <si>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</si>
  <si>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</si>
  <si>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</si>
  <si>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</si>
  <si>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</si>
  <si>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</si>
  <si>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</si>
  <si>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</si>
  <si>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</si>
  <si>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</si>
  <si>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</si>
  <si>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</si>
  <si>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</si>
  <si>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</si>
  <si>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</si>
  <si>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</si>
  <si>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</si>
  <si>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</si>
  <si>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</si>
  <si>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</si>
  <si>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</si>
  <si>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</si>
  <si>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</si>
  <si>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</si>
  <si>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</si>
  <si>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</si>
  <si>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</si>
  <si>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</si>
  <si>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</si>
  <si>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</si>
  <si>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</si>
  <si>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</si>
  <si>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</si>
  <si>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</si>
  <si>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</si>
  <si>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</si>
  <si>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</si>
  <si>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</si>
  <si>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</si>
  <si>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</si>
  <si>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</si>
  <si>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</si>
  <si>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</si>
  <si>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</si>
  <si>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</si>
  <si>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</si>
  <si>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</si>
  <si>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</si>
  <si>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</si>
  <si>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</si>
  <si>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</si>
  <si>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</si>
  <si>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</si>
  <si>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</si>
  <si>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</si>
  <si>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</si>
  <si>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</si>
  <si>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</si>
  <si>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</si>
  <si>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</si>
  <si>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</si>
  <si>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</si>
  <si>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</si>
  <si>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</si>
  <si>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</si>
  <si>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</si>
  <si>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</si>
  <si>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</si>
  <si>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</si>
  <si>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</si>
  <si>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</si>
  <si>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</si>
  <si>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</si>
  <si>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</si>
  <si>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</si>
  <si>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</si>
  <si>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</si>
  <si>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</si>
  <si>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</si>
  <si>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</si>
  <si>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</si>
  <si>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</si>
  <si>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</si>
  <si>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</si>
  <si>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</si>
  <si>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</si>
  <si>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</si>
  <si>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</si>
  <si>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</si>
  <si>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</si>
  <si>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</si>
  <si>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</si>
  <si>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</si>
  <si>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</si>
  <si>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</si>
  <si>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</si>
  <si>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</si>
  <si>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</si>
  <si>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</si>
  <si>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</si>
  <si>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</si>
  <si>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</si>
  <si>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</si>
  <si>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</si>
  <si>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</si>
  <si>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</si>
  <si>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</si>
  <si>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</si>
  <si>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</si>
  <si>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</si>
  <si>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</si>
  <si>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</si>
  <si>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</si>
  <si>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</si>
  <si>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</si>
  <si>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</si>
  <si>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</si>
  <si>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</si>
  <si>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</si>
  <si>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</si>
  <si>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</si>
  <si>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</si>
  <si>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</si>
  <si>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</si>
  <si>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</si>
  <si>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</si>
  <si>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</si>
  <si>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</si>
  <si>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</si>
  <si>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</si>
  <si>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</si>
  <si>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</si>
  <si>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</si>
  <si>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</si>
  <si>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</si>
  <si>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</si>
  <si>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</si>
  <si>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</si>
  <si>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</si>
  <si>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</si>
  <si>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</si>
  <si>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</si>
  <si>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</si>
  <si>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</si>
  <si>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</si>
  <si>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</si>
  <si>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</si>
  <si>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</si>
  <si>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</si>
  <si>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</si>
  <si>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</si>
  <si>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</si>
  <si>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</si>
  <si>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</si>
  <si>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</si>
  <si>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</si>
  <si>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</si>
  <si>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</si>
  <si>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</si>
  <si>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</si>
  <si>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</si>
  <si>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</si>
  <si>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</si>
  <si>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</si>
  <si>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</si>
  <si>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</si>
  <si>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</si>
  <si>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</si>
  <si>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</si>
  <si>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</si>
  <si>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</si>
  <si>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</si>
  <si>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</si>
  <si>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</si>
  <si>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</si>
  <si>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</si>
  <si>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</si>
  <si>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</si>
  <si>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</si>
  <si>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</si>
  <si>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</si>
  <si>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</si>
  <si>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</si>
  <si>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</si>
  <si>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</si>
  <si>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</si>
  <si>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</si>
  <si>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</si>
  <si>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</si>
  <si>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</si>
  <si>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</si>
  <si>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</si>
  <si>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</si>
  <si>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</si>
  <si>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</si>
  <si>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</si>
  <si>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</si>
  <si>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</si>
  <si>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</si>
  <si>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</si>
  <si>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</si>
  <si>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</si>
  <si>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</si>
  <si>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</si>
  <si>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</si>
  <si>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</si>
  <si>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</si>
  <si>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</si>
  <si>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</si>
  <si>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</si>
  <si>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</si>
  <si>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</si>
  <si>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</si>
  <si>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</si>
  <si>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</si>
  <si>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</si>
  <si>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</si>
  <si>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</si>
  <si>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</si>
  <si>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</si>
  <si>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</si>
  <si>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</si>
  <si>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</si>
  <si>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</si>
  <si>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</si>
  <si>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</si>
  <si>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</si>
  <si>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</si>
  <si>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</si>
  <si>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</si>
  <si>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</si>
  <si>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</si>
  <si>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</si>
  <si>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</si>
  <si>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</si>
  <si>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</si>
  <si>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</si>
  <si>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</si>
  <si>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</si>
  <si>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</si>
  <si>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</si>
  <si>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</si>
  <si>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</si>
  <si>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</si>
  <si>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</si>
  <si>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</si>
  <si>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</si>
  <si>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</si>
  <si>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</si>
  <si>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</si>
  <si>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</si>
  <si>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</si>
  <si>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</si>
  <si>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</si>
  <si>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</si>
  <si>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</si>
  <si>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</si>
  <si>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</si>
  <si>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</si>
  <si>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</si>
  <si>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</si>
  <si>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</si>
  <si>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</si>
  <si>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</si>
  <si>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</si>
  <si>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</si>
  <si>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</si>
  <si>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</si>
  <si>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</si>
  <si>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</si>
  <si>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</si>
  <si>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</si>
  <si>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</si>
  <si>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</si>
  <si>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</si>
  <si>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</si>
  <si>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</si>
  <si>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</si>
  <si>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</si>
  <si>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</si>
  <si>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</si>
  <si>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</si>
  <si>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</si>
  <si>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</si>
  <si>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</si>
  <si>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</si>
  <si>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</si>
  <si>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</si>
  <si>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</si>
  <si>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</si>
  <si>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</si>
  <si>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</si>
  <si>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</si>
  <si>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</si>
  <si>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</si>
  <si>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</si>
  <si>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</si>
  <si>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</si>
  <si>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</si>
  <si>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</si>
  <si>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</si>
  <si>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</si>
  <si>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</si>
  <si>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</si>
  <si>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</si>
  <si>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</si>
  <si>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</si>
  <si>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</si>
  <si>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</si>
  <si>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</si>
  <si>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</si>
  <si>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</si>
  <si>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</si>
  <si>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</si>
  <si>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</si>
  <si>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</si>
  <si>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</si>
  <si>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</si>
  <si>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</si>
  <si>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</si>
  <si>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</si>
  <si>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</si>
  <si>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</si>
  <si>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</si>
  <si>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</si>
  <si>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</si>
  <si>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</si>
  <si>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</si>
  <si>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</si>
  <si>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</si>
  <si>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</si>
  <si>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</si>
  <si>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</si>
  <si>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</si>
  <si>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</si>
  <si>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</si>
  <si>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</si>
  <si>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</si>
  <si>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</si>
  <si>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</si>
  <si>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</si>
  <si>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</si>
  <si>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</si>
  <si>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</si>
  <si>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</si>
  <si>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</si>
  <si>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</si>
  <si>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</si>
  <si>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</si>
  <si>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</si>
  <si>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</si>
  <si>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</si>
  <si>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</si>
  <si>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</si>
  <si>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</si>
  <si>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</si>
  <si>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</si>
  <si>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</si>
  <si>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</si>
  <si>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</si>
  <si>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</si>
  <si>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</si>
  <si>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</si>
  <si>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</si>
  <si>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</si>
  <si>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</si>
  <si>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</si>
  <si>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</si>
  <si>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</si>
  <si>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</si>
  <si>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</si>
  <si>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</si>
  <si>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</si>
  <si>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</si>
  <si>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</si>
  <si>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</si>
  <si>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</si>
  <si>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</si>
  <si>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</si>
  <si>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</si>
  <si>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</si>
  <si>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</si>
  <si>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</si>
  <si>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</si>
  <si>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</si>
  <si>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</si>
  <si>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</si>
  <si>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</si>
  <si>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</si>
  <si>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</si>
  <si>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</si>
  <si>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</si>
  <si>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</si>
  <si>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</si>
  <si>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</si>
  <si>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</si>
  <si>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</si>
  <si>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</si>
  <si>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</si>
  <si>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</si>
  <si>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</si>
  <si>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</si>
  <si>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</si>
  <si>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</si>
  <si>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</si>
  <si>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</si>
  <si>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</si>
  <si>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</si>
  <si>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</si>
  <si>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</si>
  <si>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</si>
  <si>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</si>
  <si>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</si>
  <si>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</si>
  <si>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</si>
  <si>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</si>
  <si>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</si>
  <si>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</si>
  <si>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</si>
  <si>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</si>
  <si>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</si>
  <si>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</si>
  <si>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</si>
  <si>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</si>
  <si>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</si>
  <si>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</si>
  <si>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</si>
  <si>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</si>
  <si>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</si>
  <si>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</si>
  <si>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</si>
  <si>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</si>
  <si>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</si>
  <si>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</si>
  <si>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</si>
  <si>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</si>
  <si>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</si>
  <si>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</si>
  <si>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</si>
  <si>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</si>
  <si>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</si>
  <si>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</si>
  <si>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</si>
  <si>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</si>
  <si>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</si>
  <si>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</si>
  <si>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</si>
  <si>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</si>
  <si>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</si>
  <si>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</si>
  <si>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</si>
  <si>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</si>
  <si>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</si>
  <si>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</si>
  <si>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</si>
  <si>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</si>
  <si>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</si>
  <si>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</si>
  <si>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</si>
  <si>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</si>
  <si>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</si>
  <si>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</si>
  <si>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</si>
  <si>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</si>
  <si>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</si>
  <si>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</si>
  <si>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</si>
  <si>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</si>
  <si>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</si>
  <si>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</si>
  <si>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</si>
  <si>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</si>
  <si>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</si>
  <si>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</si>
  <si>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</si>
  <si>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</si>
  <si>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</si>
  <si>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</si>
  <si>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</si>
  <si>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</si>
  <si>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</si>
  <si>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</si>
  <si>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</si>
  <si>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</si>
  <si>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</si>
  <si>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</si>
  <si>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</si>
  <si>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</si>
  <si>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</si>
  <si>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</si>
  <si>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</si>
  <si>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</si>
  <si>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</si>
  <si>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</si>
  <si>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</si>
  <si>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</si>
  <si>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</si>
  <si>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</si>
  <si>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</si>
  <si>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</si>
  <si>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</si>
  <si>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</si>
  <si>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</si>
  <si>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</si>
  <si>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</si>
  <si>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</si>
  <si>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</si>
  <si>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</si>
  <si>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</si>
  <si>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</si>
  <si>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</si>
  <si>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</si>
  <si>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</si>
  <si>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</si>
  <si>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</si>
  <si>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</si>
  <si>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</si>
  <si>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</si>
  <si>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</si>
  <si>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</si>
  <si>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</si>
  <si>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</si>
  <si>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</si>
  <si>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</si>
  <si>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</si>
  <si>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</si>
  <si>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</si>
  <si>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</si>
  <si>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</si>
  <si>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</si>
  <si>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</si>
  <si>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</si>
  <si>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</si>
  <si>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</si>
  <si>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</si>
  <si>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</si>
  <si>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</si>
  <si>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</si>
  <si>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</si>
  <si>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</si>
  <si>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</si>
  <si>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</si>
  <si>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</si>
  <si>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</si>
  <si>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</si>
  <si>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</si>
  <si>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</si>
  <si>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</si>
  <si>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</si>
  <si>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</si>
  <si>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</si>
  <si>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</si>
  <si>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</si>
  <si>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</si>
  <si>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</si>
  <si>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</si>
  <si>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</si>
  <si>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</si>
  <si>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</si>
  <si>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</si>
  <si>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</si>
  <si>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</si>
  <si>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</si>
  <si>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</si>
  <si>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</si>
  <si>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</si>
  <si>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</si>
  <si>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</si>
  <si>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</si>
  <si>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</si>
  <si>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</si>
  <si>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</si>
  <si>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</si>
  <si>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</si>
  <si>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</si>
  <si>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</si>
  <si>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</si>
  <si>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</si>
  <si>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</si>
  <si>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</si>
  <si>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</si>
  <si>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</si>
  <si>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</si>
  <si>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</si>
  <si>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</si>
  <si>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</si>
  <si>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</si>
  <si>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</si>
  <si>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</si>
  <si>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</si>
  <si>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</si>
  <si>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</si>
  <si>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</si>
  <si>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</si>
  <si>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</si>
  <si>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</si>
  <si>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</si>
  <si>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</si>
  <si>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</si>
  <si>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</si>
  <si>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</si>
  <si>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</si>
  <si>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</si>
  <si>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</si>
  <si>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</si>
  <si>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</si>
  <si>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</si>
  <si>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</si>
  <si>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</si>
  <si>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</si>
  <si>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</si>
  <si>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</si>
  <si>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</si>
  <si>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</si>
  <si>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</si>
  <si>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</si>
  <si>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</si>
  <si>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</si>
  <si>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</si>
  <si>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</si>
  <si>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</si>
  <si>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</si>
  <si>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</si>
  <si>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</si>
  <si>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</si>
  <si>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</si>
  <si>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</si>
  <si>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</si>
  <si>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</si>
  <si>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</si>
  <si>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</si>
  <si>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</si>
  <si>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</si>
  <si>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</si>
  <si>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</si>
  <si>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</si>
  <si>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</si>
  <si>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</si>
  <si>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</si>
  <si>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</si>
  <si>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</si>
  <si>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</si>
  <si>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</si>
  <si>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</si>
  <si>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</si>
  <si>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</si>
  <si>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</si>
  <si>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</si>
  <si>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</si>
  <si>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</si>
  <si>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</si>
  <si>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</si>
  <si>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</si>
  <si>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</si>
  <si>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</si>
  <si>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</si>
  <si>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</si>
  <si>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</si>
  <si>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</si>
  <si>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</si>
  <si>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</si>
  <si>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</si>
  <si>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</si>
  <si>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</si>
  <si>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</si>
  <si>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</si>
  <si>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</si>
  <si>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</si>
  <si>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</si>
  <si>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</si>
  <si>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</si>
  <si>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</si>
  <si>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</si>
  <si>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</si>
  <si>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</si>
  <si>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</si>
  <si>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</si>
  <si>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</si>
  <si>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</si>
  <si>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</si>
  <si>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</si>
  <si>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</si>
  <si>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</si>
  <si>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</si>
  <si>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</si>
  <si>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</si>
  <si>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</si>
  <si>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</si>
  <si>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</si>
  <si>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</si>
  <si>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</si>
  <si>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</si>
  <si>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</si>
  <si>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</si>
  <si>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</si>
  <si>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</si>
  <si>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</si>
  <si>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</si>
  <si>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</si>
  <si>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</si>
  <si>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</si>
  <si>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</si>
  <si>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</si>
  <si>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</si>
  <si>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</si>
  <si>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</si>
  <si>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</si>
  <si>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</si>
  <si>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</si>
  <si>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</si>
  <si>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</si>
  <si>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</si>
  <si>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</si>
  <si>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</si>
  <si>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</si>
  <si>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</si>
  <si>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</si>
  <si>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</si>
  <si>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</si>
  <si>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</si>
  <si>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</si>
  <si>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</si>
  <si>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</si>
  <si>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</si>
  <si>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</si>
  <si>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</si>
  <si>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</si>
  <si>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</si>
  <si>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</si>
  <si>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</si>
  <si>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</si>
  <si>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</si>
  <si>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</si>
  <si>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</si>
  <si>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</si>
  <si>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</si>
  <si>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</si>
  <si>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</si>
  <si>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</si>
  <si>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</si>
  <si>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</si>
  <si>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</si>
  <si>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</si>
  <si>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</si>
  <si>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</si>
  <si>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</si>
  <si>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</si>
  <si>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</si>
  <si>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</si>
  <si>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</si>
  <si>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</si>
  <si>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</si>
  <si>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</si>
  <si>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</si>
  <si>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</si>
  <si>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</si>
  <si>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</si>
  <si>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</si>
  <si>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</si>
  <si>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</si>
  <si>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</si>
  <si>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</si>
  <si>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</si>
  <si>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</si>
  <si>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</si>
  <si>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</si>
  <si>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</si>
  <si>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</si>
  <si>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</si>
  <si>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</si>
  <si>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</si>
  <si>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</si>
  <si>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</si>
  <si>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</si>
  <si>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</si>
  <si>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</si>
  <si>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</si>
  <si>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</si>
  <si>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</si>
  <si>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</si>
  <si>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</si>
  <si>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</si>
  <si>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</si>
  <si>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</si>
  <si>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</si>
  <si>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</si>
  <si>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</si>
  <si>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</si>
  <si>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</si>
  <si>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</si>
  <si>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</si>
  <si>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</si>
  <si>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</si>
  <si>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</si>
  <si>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</si>
  <si>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</si>
  <si>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</si>
  <si>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</si>
  <si>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</si>
  <si>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</si>
  <si>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</si>
  <si>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</si>
  <si>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</si>
  <si>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</si>
  <si>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</si>
  <si>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</si>
  <si>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</si>
  <si>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</si>
  <si>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</si>
  <si>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</si>
  <si>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</si>
  <si>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</si>
  <si>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</si>
  <si>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</si>
  <si>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</si>
  <si>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</si>
  <si>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</si>
  <si>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</si>
  <si>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</si>
  <si>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</si>
  <si>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</si>
  <si>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</si>
  <si>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</si>
  <si>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</si>
  <si>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</si>
  <si>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</si>
  <si>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</si>
  <si>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</si>
  <si>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</si>
  <si>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</si>
  <si>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</si>
  <si>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</si>
  <si>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</si>
  <si>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</si>
  <si>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</si>
  <si>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</si>
  <si>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</si>
  <si>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</si>
  <si>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</si>
  <si>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</si>
  <si>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</si>
  <si>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</si>
  <si>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</si>
  <si>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</si>
  <si>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</si>
  <si>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</si>
  <si>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</si>
  <si>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</si>
  <si>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</si>
  <si>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</si>
  <si>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</si>
  <si>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</si>
  <si>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</si>
  <si>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</si>
  <si>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</si>
  <si>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</si>
  <si>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</si>
  <si>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</si>
  <si>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</si>
  <si>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</si>
  <si>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</si>
  <si>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</si>
  <si>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</si>
  <si>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</si>
  <si>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</si>
  <si>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</si>
  <si>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</si>
  <si>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</si>
  <si>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</si>
  <si>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</si>
  <si>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</si>
  <si>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</si>
  <si>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</si>
  <si>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</si>
  <si>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</si>
  <si>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</si>
  <si>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</si>
  <si>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</si>
  <si>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</si>
  <si>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</si>
  <si>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</si>
  <si>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</si>
  <si>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</si>
  <si>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</si>
  <si>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</si>
  <si>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</si>
  <si>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</si>
  <si>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</si>
  <si>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</si>
  <si>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</si>
  <si>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</si>
  <si>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</si>
  <si>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</si>
  <si>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</si>
  <si>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</si>
  <si>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</si>
  <si>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</si>
  <si>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</si>
  <si>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</si>
  <si>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</si>
  <si>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</si>
  <si>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</si>
  <si>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</si>
  <si>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</si>
  <si>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</si>
  <si>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</si>
  <si>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</si>
  <si>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</si>
  <si>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</si>
  <si>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</si>
  <si>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</si>
  <si>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</si>
  <si>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</si>
  <si>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</si>
  <si>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</si>
  <si>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</si>
  <si>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</si>
  <si>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</si>
  <si>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</si>
  <si>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</si>
  <si>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</si>
  <si>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</si>
  <si>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</si>
  <si>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</si>
  <si>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</si>
  <si>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</si>
  <si>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</si>
  <si>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</si>
  <si>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</si>
  <si>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</si>
  <si>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</si>
  <si>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</si>
  <si>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</si>
  <si>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</si>
  <si>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</si>
  <si>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</si>
  <si>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</si>
  <si>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</si>
  <si>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</si>
  <si>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</si>
  <si>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</si>
  <si>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</si>
  <si>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</si>
  <si>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</si>
  <si>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</si>
  <si>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</si>
  <si>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</si>
  <si>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</si>
  <si>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</si>
  <si>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</si>
  <si>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</si>
  <si>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</si>
  <si>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</si>
  <si>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</si>
  <si>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</si>
  <si>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</si>
  <si>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</si>
  <si>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</si>
  <si>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</si>
  <si>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</si>
  <si>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</si>
  <si>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</si>
  <si>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</si>
  <si>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</si>
  <si>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</si>
  <si>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</si>
  <si>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</si>
  <si>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</si>
  <si>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</si>
  <si>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</si>
  <si>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</si>
  <si>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</si>
  <si>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</si>
  <si>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</si>
  <si>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</si>
  <si>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</si>
  <si>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</si>
  <si>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</si>
  <si>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</si>
  <si>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</si>
  <si>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</si>
  <si>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</si>
  <si>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</si>
  <si>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</si>
  <si>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</si>
  <si>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</si>
  <si>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</si>
  <si>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</si>
  <si>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</si>
  <si>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</si>
  <si>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</si>
  <si>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</si>
  <si>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</si>
  <si>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</si>
  <si>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</si>
  <si>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</si>
  <si>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</si>
  <si>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</si>
  <si>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</si>
  <si>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</si>
  <si>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</si>
  <si>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</si>
  <si>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</si>
  <si>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</si>
  <si>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</si>
  <si>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</si>
  <si>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</si>
  <si>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</si>
  <si>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</si>
  <si>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</si>
  <si>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</si>
  <si>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</si>
  <si>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</si>
  <si>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</si>
  <si>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</si>
  <si>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</si>
  <si>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</si>
  <si>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</si>
  <si>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</si>
  <si>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</si>
  <si>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</si>
  <si>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</si>
  <si>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</si>
  <si>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</si>
  <si>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</si>
  <si>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</si>
  <si>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</si>
  <si>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</si>
  <si>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</si>
  <si>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</si>
  <si>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</si>
  <si>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</si>
  <si>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</si>
  <si>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</si>
  <si>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</si>
  <si>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</si>
  <si>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</si>
  <si>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</si>
  <si>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</si>
  <si>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</si>
  <si>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</si>
  <si>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</si>
  <si>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</si>
  <si>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</si>
  <si>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</si>
  <si>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</si>
  <si>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</si>
  <si>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</si>
  <si>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</si>
  <si>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</si>
  <si>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</si>
  <si>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</si>
  <si>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</si>
  <si>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</si>
  <si>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</si>
  <si>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</si>
  <si>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</si>
  <si>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</si>
  <si>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</si>
  <si>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</si>
  <si>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</si>
  <si>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</si>
  <si>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</si>
  <si>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</si>
  <si>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</si>
  <si>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</si>
  <si>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</si>
  <si>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</si>
  <si>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</si>
  <si>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</si>
  <si>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</si>
  <si>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</si>
  <si>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</si>
  <si>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</si>
  <si>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</si>
  <si>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</si>
  <si>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</si>
  <si>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</si>
  <si>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</si>
  <si>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</si>
  <si>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</si>
  <si>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</si>
  <si>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</si>
  <si>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</si>
  <si>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</si>
  <si>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</si>
  <si>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</si>
  <si>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</si>
  <si>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</si>
  <si>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</si>
  <si>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</si>
  <si>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</si>
  <si>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</si>
  <si>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</si>
  <si>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</si>
  <si>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</si>
  <si>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</si>
  <si>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</si>
  <si>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</si>
  <si>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</si>
  <si>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</si>
  <si>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</si>
  <si>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</si>
  <si>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</si>
  <si>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</si>
  <si>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</si>
  <si>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</si>
  <si>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</si>
  <si>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</si>
  <si>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</si>
  <si>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</si>
  <si>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</si>
  <si>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</si>
  <si>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</si>
  <si>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</si>
  <si>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</si>
  <si>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</si>
  <si>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</si>
  <si>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</si>
  <si>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</si>
  <si>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</si>
  <si>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</si>
  <si>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</si>
  <si>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</si>
  <si>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</si>
  <si>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</si>
  <si>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</si>
  <si>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</si>
  <si>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</si>
  <si>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</si>
  <si>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</si>
  <si>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</si>
  <si>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</si>
  <si>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</si>
  <si>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</si>
  <si>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</si>
  <si>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</si>
  <si>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</si>
  <si>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</si>
  <si>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</si>
  <si>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</si>
  <si>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</si>
  <si>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</si>
  <si>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</si>
  <si>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</si>
  <si>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</si>
  <si>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</si>
  <si>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</si>
  <si>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</si>
  <si>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</si>
  <si>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</si>
  <si>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</si>
  <si>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</si>
  <si>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</si>
  <si>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</si>
  <si>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</si>
  <si>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</si>
  <si>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</si>
  <si>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</si>
  <si>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</si>
  <si>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</si>
  <si>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</si>
  <si>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</si>
  <si>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</si>
  <si>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</si>
  <si>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</si>
  <si>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</si>
  <si>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</si>
  <si>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</si>
  <si>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</si>
  <si>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</si>
  <si>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</si>
  <si>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</si>
  <si>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</si>
  <si>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</si>
  <si>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</si>
  <si>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</si>
  <si>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</si>
  <si>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</si>
  <si>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</si>
  <si>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</si>
  <si>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</si>
  <si>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</si>
  <si>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</si>
  <si>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</si>
  <si>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</si>
  <si>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</si>
  <si>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</si>
  <si>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</si>
  <si>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</si>
  <si>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</si>
  <si>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</si>
  <si>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</si>
  <si>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</si>
  <si>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</si>
  <si>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</si>
  <si>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</si>
  <si>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</si>
  <si>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</si>
  <si>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</si>
  <si>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</si>
  <si>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</si>
  <si>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</si>
  <si>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</si>
  <si>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</si>
  <si>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</si>
  <si>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</si>
  <si>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</si>
  <si>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</si>
  <si>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</si>
  <si>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</si>
  <si>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</si>
  <si>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</si>
  <si>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</si>
  <si>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</si>
  <si>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</si>
  <si>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</si>
  <si>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</si>
  <si>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</si>
  <si>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</si>
  <si>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</si>
  <si>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</si>
  <si>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</si>
  <si>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</si>
  <si>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</si>
  <si>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</si>
  <si>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</si>
  <si>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</si>
  <si>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</si>
  <si>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</si>
  <si>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</si>
  <si>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</si>
  <si>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</si>
  <si>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</si>
  <si>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</si>
  <si>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</si>
  <si>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</si>
  <si>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</si>
  <si>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</si>
  <si>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</si>
  <si>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</si>
  <si>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</si>
  <si>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</si>
  <si>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</si>
  <si>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</si>
  <si>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</si>
  <si>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</si>
  <si>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</si>
  <si>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</si>
  <si>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</si>
  <si>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</si>
  <si>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</si>
  <si>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</si>
  <si>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</si>
  <si>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</si>
  <si>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</si>
  <si>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</si>
  <si>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</si>
  <si>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</si>
  <si>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</si>
  <si>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</si>
  <si>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</si>
  <si>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</si>
  <si>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</si>
  <si>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</si>
  <si>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</si>
  <si>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</si>
  <si>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</si>
  <si>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</si>
  <si>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</si>
  <si>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</si>
  <si>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</si>
  <si>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</si>
  <si>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</si>
  <si>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</si>
  <si>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</si>
  <si>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</si>
  <si>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</si>
  <si>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</si>
  <si>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</si>
  <si>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</si>
  <si>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</si>
  <si>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</si>
  <si>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</si>
  <si>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</si>
  <si>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</si>
  <si>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</si>
  <si>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</si>
  <si>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</si>
  <si>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</si>
  <si>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</si>
  <si>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</si>
  <si>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</si>
  <si>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</si>
  <si>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</si>
  <si>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</si>
  <si>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</si>
  <si>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</si>
  <si>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</si>
  <si>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</si>
  <si>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</si>
  <si>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</si>
  <si>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</si>
  <si>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</si>
  <si>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</si>
  <si>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</si>
  <si>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</si>
  <si>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</si>
  <si>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</si>
  <si>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</si>
  <si>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</si>
  <si>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</si>
  <si>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</si>
  <si>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</si>
  <si>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</si>
  <si>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</si>
  <si>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</si>
  <si>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</si>
  <si>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</si>
  <si>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</si>
  <si>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</si>
  <si>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</si>
  <si>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</si>
  <si>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</si>
  <si>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</si>
  <si>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</si>
  <si>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</si>
  <si>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</si>
  <si>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</si>
  <si>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</si>
  <si>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</si>
  <si>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</si>
  <si>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</si>
  <si>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</si>
  <si>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</si>
  <si>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</si>
  <si>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</si>
  <si>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</si>
  <si>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</si>
  <si>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</si>
  <si>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</si>
  <si>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</si>
  <si>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</si>
  <si>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</si>
  <si>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</si>
  <si>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</si>
  <si>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</si>
  <si>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</si>
  <si>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</si>
  <si>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</si>
  <si>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</si>
  <si>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</si>
  <si>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</si>
  <si>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</si>
  <si>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</si>
  <si>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</si>
  <si>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</si>
  <si>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</si>
  <si>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</si>
  <si>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</si>
  <si>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</si>
  <si>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</si>
  <si>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</si>
  <si>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</si>
  <si>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</si>
  <si>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</si>
  <si>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</si>
  <si>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</si>
  <si>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</si>
  <si>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</si>
  <si>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</si>
  <si>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</si>
  <si>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</si>
  <si>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</si>
  <si>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</si>
  <si>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</si>
  <si>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</si>
  <si>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</si>
  <si>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</si>
  <si>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</si>
  <si>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</si>
  <si>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</si>
  <si>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</si>
  <si>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</si>
  <si>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</si>
  <si>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</si>
  <si>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</si>
  <si>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</si>
  <si>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</si>
  <si>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</si>
  <si>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</si>
  <si>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</si>
  <si>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</si>
  <si>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</si>
  <si>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</si>
  <si>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</si>
  <si>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</si>
  <si>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</si>
  <si>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</si>
  <si>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</si>
  <si>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</si>
  <si>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</si>
  <si>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</si>
  <si>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</si>
  <si>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</si>
  <si>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</si>
  <si>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</si>
  <si>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</si>
  <si>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</si>
  <si>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</si>
  <si>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</si>
  <si>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</si>
  <si>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</si>
  <si>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</si>
  <si>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</si>
  <si>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</si>
  <si>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</si>
  <si>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</si>
  <si>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</si>
  <si>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</si>
  <si>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</si>
  <si>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</si>
  <si>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</si>
  <si>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</si>
  <si>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</si>
  <si>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</si>
  <si>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</si>
  <si>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</si>
  <si>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</si>
  <si>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</si>
  <si>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</si>
  <si>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</si>
  <si>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</si>
  <si>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</si>
  <si>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</si>
  <si>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</si>
  <si>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</si>
  <si>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</si>
  <si>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</si>
  <si>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</si>
  <si>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</si>
  <si>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</si>
  <si>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</si>
  <si>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</si>
  <si>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</si>
  <si>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</si>
  <si>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</si>
  <si>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</si>
  <si>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</si>
  <si>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</si>
  <si>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</si>
  <si>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</si>
  <si>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</si>
  <si>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</si>
  <si>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</si>
  <si>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</si>
  <si>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</si>
  <si>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</si>
  <si>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</si>
  <si>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</si>
  <si>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</si>
  <si>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</si>
  <si>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</si>
  <si>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</si>
  <si>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</si>
  <si>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</si>
  <si>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</si>
  <si>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</si>
  <si>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</si>
  <si>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</si>
  <si>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</si>
  <si>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</si>
  <si>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</si>
  <si>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</si>
  <si>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</si>
  <si>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</si>
  <si>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</si>
  <si>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</si>
  <si>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</si>
  <si>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</si>
  <si>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</si>
  <si>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</si>
  <si>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</si>
  <si>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</si>
  <si>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</si>
  <si>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</si>
  <si>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</si>
  <si>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</si>
  <si>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</si>
  <si>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</si>
  <si>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</si>
  <si>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</si>
  <si>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</si>
  <si>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</si>
  <si>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</si>
  <si>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</si>
  <si>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</si>
  <si>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</si>
  <si>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</si>
  <si>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</si>
  <si>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</si>
  <si>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</si>
  <si>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</si>
  <si>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</si>
  <si>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</si>
  <si>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</si>
  <si>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</si>
  <si>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</si>
  <si>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</si>
  <si>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</si>
  <si>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</si>
  <si>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</si>
  <si>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</si>
  <si>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</si>
  <si>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</si>
  <si>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</si>
  <si>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</si>
  <si>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</si>
  <si>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</si>
  <si>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</si>
  <si>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</si>
  <si>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</si>
  <si>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</si>
  <si>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</si>
  <si>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</si>
  <si>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</si>
  <si>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</si>
  <si>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</si>
  <si>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</si>
  <si>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</si>
  <si>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</si>
  <si>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</si>
  <si>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</si>
  <si>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</si>
  <si>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</si>
  <si>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</si>
  <si>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</si>
  <si>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</si>
  <si>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</si>
  <si>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</si>
  <si>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</si>
  <si>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</si>
  <si>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</si>
  <si>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</si>
  <si>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</si>
  <si>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</si>
  <si>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</si>
  <si>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</si>
  <si>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</si>
  <si>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</si>
  <si>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</si>
  <si>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</si>
  <si>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</si>
  <si>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</si>
  <si>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</si>
  <si>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</si>
  <si>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</si>
  <si>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</si>
  <si>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</si>
  <si>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</si>
  <si>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</si>
  <si>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</si>
  <si>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</si>
  <si>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</si>
  <si>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</si>
  <si>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</si>
  <si>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</si>
  <si>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</si>
  <si>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</si>
  <si>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</si>
  <si>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</si>
  <si>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</si>
  <si>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</si>
  <si>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</si>
  <si>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</si>
  <si>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</si>
  <si>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</si>
  <si>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</si>
  <si>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</si>
  <si>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</si>
  <si>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</si>
  <si>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</si>
  <si>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</si>
  <si>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</si>
  <si>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</si>
  <si>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</si>
  <si>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</si>
  <si>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</si>
  <si>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</si>
  <si>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</si>
  <si>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</si>
  <si>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</si>
  <si>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</si>
  <si>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</si>
  <si>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</si>
  <si>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</si>
  <si>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</si>
  <si>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</si>
  <si>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</si>
  <si>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</si>
  <si>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</si>
  <si>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</si>
  <si>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</si>
  <si>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</si>
  <si>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</si>
  <si>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</si>
  <si>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</si>
  <si>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</si>
  <si>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</si>
  <si>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</si>
  <si>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</si>
  <si>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</si>
  <si>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</si>
  <si>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</si>
  <si>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</si>
  <si>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</si>
  <si>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</si>
  <si>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</si>
  <si>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</si>
  <si>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</si>
  <si>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</si>
  <si>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</si>
  <si>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</si>
  <si>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</si>
  <si>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</si>
  <si>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</si>
  <si>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</si>
  <si>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</si>
  <si>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</si>
  <si>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</si>
  <si>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</si>
  <si>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</si>
  <si>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</si>
  <si>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</si>
  <si>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</si>
  <si>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</si>
  <si>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</si>
  <si>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</si>
  <si>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</si>
  <si>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</si>
  <si>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</si>
  <si>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</si>
  <si>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</si>
  <si>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</si>
  <si>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</si>
  <si>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</si>
  <si>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</si>
  <si>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</si>
  <si>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</si>
  <si>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</si>
  <si>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</si>
  <si>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</si>
  <si>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</si>
  <si>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</si>
  <si>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</si>
  <si>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</si>
  <si>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</si>
  <si>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</si>
  <si>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</si>
  <si>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</si>
  <si>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</si>
  <si>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</si>
  <si>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</si>
  <si>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</si>
  <si>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</si>
  <si>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</si>
  <si>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</si>
  <si>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</si>
  <si>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</si>
  <si>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</si>
  <si>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</si>
  <si>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</si>
  <si>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</si>
  <si>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</si>
  <si>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</si>
  <si>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</si>
  <si>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</si>
  <si>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</si>
  <si>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</si>
  <si>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</si>
  <si>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</si>
  <si>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</si>
  <si>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</si>
  <si>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</si>
  <si>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</si>
  <si>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</si>
  <si>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</si>
  <si>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</si>
  <si>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</si>
  <si>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</si>
  <si>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</si>
  <si>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</si>
  <si>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</si>
  <si>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</si>
  <si>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</si>
  <si>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</si>
  <si>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</si>
  <si>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</si>
  <si>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</si>
  <si>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</si>
  <si>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</si>
  <si>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</si>
  <si>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</si>
  <si>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</si>
  <si>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</si>
  <si>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</si>
  <si>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</si>
  <si>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</si>
  <si>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</si>
  <si>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</si>
  <si>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</si>
  <si>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</si>
  <si>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</si>
  <si>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</si>
  <si>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</si>
  <si>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</si>
  <si>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</si>
  <si>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</si>
  <si>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</si>
  <si>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</si>
  <si>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</si>
  <si>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</si>
  <si>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</si>
  <si>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</si>
  <si>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</si>
  <si>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</si>
  <si>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</si>
  <si>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</si>
  <si>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</si>
  <si>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</si>
  <si>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</si>
  <si>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</si>
  <si>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</si>
  <si>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</si>
  <si>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</si>
  <si>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</si>
  <si>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</si>
  <si>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</si>
  <si>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</si>
  <si>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</si>
  <si>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</si>
  <si>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</si>
  <si>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</si>
  <si>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</si>
  <si>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</si>
  <si>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</si>
  <si>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</si>
  <si>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</si>
  <si>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</si>
  <si>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</si>
  <si>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</si>
  <si>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</si>
  <si>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</si>
  <si>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</si>
  <si>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</si>
  <si>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</si>
  <si>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</si>
  <si>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</si>
  <si>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</si>
  <si>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</si>
  <si>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</si>
  <si>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</si>
  <si>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</si>
  <si>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</si>
  <si>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</si>
  <si>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</si>
  <si>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</si>
  <si>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</si>
  <si>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</si>
  <si>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</si>
  <si>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</si>
  <si>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</si>
  <si>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</si>
  <si>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</si>
  <si>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</si>
  <si>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</si>
  <si>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</si>
  <si>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</si>
  <si>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</si>
  <si>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</si>
  <si>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</si>
  <si>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</si>
  <si>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</si>
  <si>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</si>
  <si>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</si>
  <si>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</si>
  <si>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</si>
  <si>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</si>
  <si>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</si>
  <si>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</si>
  <si>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</si>
  <si>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</si>
  <si>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</si>
  <si>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</si>
  <si>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</si>
  <si>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</si>
  <si>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</si>
  <si>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</si>
  <si>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</si>
  <si>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</si>
  <si>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</si>
  <si>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</si>
  <si>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</si>
  <si>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</si>
  <si>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</si>
  <si>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</si>
  <si>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</si>
  <si>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</si>
  <si>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</si>
  <si>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</si>
  <si>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</si>
  <si>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</si>
  <si>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</si>
  <si>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</si>
  <si>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</si>
  <si>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</si>
  <si>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</si>
  <si>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</si>
  <si>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</si>
  <si>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</si>
  <si>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</si>
  <si>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</si>
  <si>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</si>
  <si>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</si>
  <si>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</si>
  <si>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</si>
  <si>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</si>
  <si>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</si>
  <si>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</si>
  <si>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</si>
  <si>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</si>
  <si>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</si>
  <si>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</si>
  <si>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</si>
  <si>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</si>
  <si>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</si>
  <si>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</si>
  <si>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</si>
  <si>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</si>
  <si>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</si>
  <si>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</si>
  <si>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</si>
  <si>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</si>
  <si>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</si>
  <si>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</si>
  <si>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</si>
  <si>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</si>
  <si>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</si>
  <si>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</si>
  <si>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</si>
  <si>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</si>
  <si>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</si>
  <si>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</si>
  <si>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</si>
  <si>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</si>
  <si>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</si>
  <si>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</si>
  <si>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</si>
  <si>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</si>
  <si>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</si>
  <si>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</si>
  <si>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</si>
  <si>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</si>
  <si>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</si>
  <si>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</si>
  <si>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</si>
  <si>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</si>
  <si>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</si>
  <si>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</si>
  <si>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</si>
  <si>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</si>
  <si>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</si>
  <si>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</si>
  <si>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</si>
  <si>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</si>
  <si>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</si>
  <si>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</si>
  <si>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</si>
  <si>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</si>
  <si>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</si>
  <si>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</si>
  <si>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</si>
  <si>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</si>
  <si>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</si>
  <si>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</si>
  <si>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</si>
  <si>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</si>
  <si>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</si>
  <si>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</si>
  <si>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</si>
  <si>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</si>
  <si>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</si>
  <si>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</si>
  <si>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</si>
  <si>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</si>
  <si>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</si>
  <si>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</si>
  <si>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</si>
  <si>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</si>
  <si>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</si>
  <si>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</si>
  <si>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</si>
  <si>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</si>
  <si>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</si>
  <si>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</si>
  <si>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</si>
  <si>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</si>
  <si>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</si>
  <si>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</si>
  <si>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</si>
  <si>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</si>
  <si>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</si>
  <si>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</si>
  <si>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</si>
  <si>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</si>
  <si>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</si>
  <si>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</si>
  <si>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</si>
  <si>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</si>
  <si>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</si>
  <si>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</si>
  <si>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</si>
  <si>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</si>
  <si>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</si>
  <si>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</si>
  <si>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</si>
  <si>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</si>
  <si>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</si>
  <si>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</si>
  <si>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</si>
  <si>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</si>
  <si>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</si>
  <si>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</si>
  <si>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</si>
  <si>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</si>
  <si>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</si>
  <si>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</si>
  <si>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</si>
  <si>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</si>
  <si>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</si>
  <si>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</si>
  <si>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</si>
  <si>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</si>
  <si>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</si>
  <si>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</si>
  <si>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</si>
  <si>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</si>
  <si>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</si>
  <si>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</si>
  <si>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</si>
  <si>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</si>
  <si>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</si>
  <si>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</si>
  <si>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</si>
  <si>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</si>
  <si>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</si>
  <si>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</si>
  <si>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</si>
  <si>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</si>
  <si>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</si>
  <si>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</si>
  <si>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</si>
  <si>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</si>
  <si>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</si>
  <si>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</si>
  <si>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</si>
  <si>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</si>
  <si>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</si>
  <si>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</si>
  <si>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</si>
  <si>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</si>
  <si>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</si>
  <si>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</si>
  <si>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</si>
  <si>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</si>
  <si>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</si>
  <si>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</si>
  <si>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</si>
  <si>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</si>
  <si>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</si>
  <si>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</si>
  <si>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</si>
  <si>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</si>
  <si>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</si>
  <si>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</si>
  <si>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</si>
  <si>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</si>
  <si>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</si>
  <si>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</si>
  <si>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</si>
  <si>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</si>
  <si>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</si>
  <si>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</si>
  <si>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</si>
  <si>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</si>
  <si>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</si>
  <si>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</si>
  <si>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</si>
  <si>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</si>
  <si>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</si>
  <si>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</si>
  <si>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</si>
  <si>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</si>
  <si>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</si>
  <si>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</si>
  <si>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</si>
  <si>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</si>
  <si>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</si>
  <si>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</si>
  <si>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</si>
  <si>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</si>
  <si>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</si>
  <si>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</si>
  <si>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</si>
  <si>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</si>
  <si>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</si>
  <si>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</si>
  <si>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</si>
  <si>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</si>
  <si>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</si>
  <si>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</si>
  <si>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</si>
  <si>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</si>
  <si>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</si>
  <si>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</si>
  <si>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</si>
  <si>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</si>
  <si>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</si>
  <si>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</si>
  <si>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</si>
  <si>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</si>
  <si>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</si>
  <si>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</si>
  <si>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</si>
  <si>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</si>
  <si>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</si>
  <si>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</si>
  <si>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</si>
  <si>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</si>
  <si>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</si>
  <si>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</si>
  <si>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</si>
  <si>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</si>
  <si>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</si>
  <si>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</si>
  <si>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</si>
  <si>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</si>
  <si>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</si>
  <si>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</si>
  <si>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</si>
  <si>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</si>
  <si>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</si>
  <si>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</si>
  <si>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</si>
  <si>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</si>
  <si>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</si>
  <si>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</si>
  <si>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</si>
  <si>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</si>
  <si>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</si>
  <si>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</si>
  <si>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</si>
  <si>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</si>
  <si>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</si>
  <si>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</si>
  <si>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</si>
  <si>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</si>
  <si>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</si>
  <si>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</si>
  <si>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</si>
  <si>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</si>
  <si>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</si>
  <si>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</si>
  <si>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</si>
  <si>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</si>
  <si>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</si>
  <si>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</si>
  <si>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</si>
  <si>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</si>
  <si>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</si>
  <si>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</si>
  <si>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</si>
  <si>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</si>
  <si>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</si>
  <si>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</si>
  <si>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</si>
  <si>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</si>
  <si>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</si>
  <si>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</si>
  <si>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</si>
  <si>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</si>
  <si>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</si>
  <si>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</si>
  <si>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</si>
  <si>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</si>
  <si>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</si>
  <si>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</si>
  <si>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</si>
  <si>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</si>
  <si>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</si>
  <si>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</si>
  <si>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</si>
  <si>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</si>
  <si>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</si>
  <si>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</si>
  <si>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</si>
  <si>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</si>
  <si>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</si>
  <si>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</si>
  <si>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</si>
  <si>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</si>
  <si>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</si>
  <si>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</si>
  <si>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</si>
  <si>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</si>
  <si>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</si>
  <si>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</si>
  <si>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</si>
  <si>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</si>
  <si>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</si>
  <si>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</si>
  <si>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</si>
  <si>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</si>
  <si>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</si>
  <si>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</si>
  <si>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</si>
  <si>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</si>
  <si>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</si>
  <si>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</si>
  <si>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</si>
  <si>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</si>
  <si>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</si>
  <si>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</si>
  <si>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</si>
  <si>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</si>
  <si>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</si>
  <si>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</si>
  <si>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</si>
  <si>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</si>
  <si>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</si>
  <si>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</si>
  <si>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</si>
  <si>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</si>
  <si>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</si>
  <si>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</si>
  <si>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</si>
  <si>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</si>
  <si>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</si>
  <si>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</si>
  <si>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</si>
  <si>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</si>
  <si>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</si>
  <si>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</si>
  <si>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</si>
  <si>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</si>
  <si>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</si>
  <si>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</si>
  <si>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</si>
  <si>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</si>
  <si>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</si>
  <si>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</si>
  <si>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</si>
  <si>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</si>
  <si>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</si>
  <si>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</si>
  <si>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</si>
  <si>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</si>
  <si>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</si>
  <si>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</si>
  <si>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</si>
  <si>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</si>
  <si>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</si>
  <si>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</si>
  <si>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</si>
  <si>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</si>
  <si>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</si>
  <si>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</si>
  <si>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</si>
  <si>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</si>
  <si>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</si>
  <si>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</si>
  <si>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</si>
  <si>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</si>
  <si>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</si>
  <si>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</si>
  <si>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</si>
  <si>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</si>
  <si>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</si>
  <si>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</si>
  <si>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</si>
  <si>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</si>
  <si>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</si>
  <si>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</si>
  <si>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</si>
  <si>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</si>
  <si>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</si>
  <si>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</si>
  <si>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</si>
  <si>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</si>
  <si>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</si>
  <si>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</si>
  <si>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</si>
  <si>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</si>
  <si>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</si>
  <si>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</si>
  <si>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</si>
  <si>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</si>
  <si>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</si>
  <si>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</si>
  <si>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</si>
  <si>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</si>
  <si>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</si>
  <si>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</si>
  <si>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</si>
  <si>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</si>
  <si>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</si>
  <si>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</si>
  <si>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</si>
  <si>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</si>
  <si>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</si>
  <si>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</si>
  <si>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</si>
  <si>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</si>
  <si>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</si>
  <si>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</si>
  <si>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</si>
  <si>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</si>
  <si>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</si>
  <si>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</si>
  <si>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</si>
  <si>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</si>
  <si>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</si>
  <si>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</si>
  <si>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</si>
  <si>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</si>
  <si>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</si>
  <si>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</si>
  <si>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</si>
  <si>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</si>
  <si>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</si>
  <si>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</si>
  <si>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</si>
  <si>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</si>
  <si>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</si>
  <si>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</si>
  <si>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</si>
  <si>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</si>
  <si>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</si>
  <si>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</si>
  <si>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</si>
  <si>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</si>
  <si>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</si>
  <si>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</si>
  <si>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</si>
  <si>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</si>
  <si>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</si>
  <si>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</si>
  <si>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</si>
  <si>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</si>
  <si>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</si>
  <si>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</si>
  <si>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</si>
  <si>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</si>
  <si>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</si>
  <si>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</si>
  <si>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</si>
  <si>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</si>
  <si>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</si>
  <si>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</si>
  <si>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</si>
  <si>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</si>
  <si>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</si>
  <si>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</si>
  <si>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</si>
  <si>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</si>
  <si>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</si>
  <si>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</si>
  <si>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</si>
  <si>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</si>
  <si>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</si>
  <si>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</si>
  <si>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</si>
  <si>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</si>
  <si>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</si>
  <si>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</si>
  <si>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</si>
  <si>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</si>
  <si>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</si>
  <si>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</si>
  <si>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</si>
  <si>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</si>
  <si>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</si>
  <si>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</si>
  <si>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</si>
  <si>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</si>
  <si>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</si>
  <si>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</si>
  <si>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</si>
  <si>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</si>
  <si>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</si>
  <si>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</si>
  <si>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</si>
  <si>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</si>
  <si>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</si>
  <si>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</si>
  <si>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</si>
  <si>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</si>
  <si>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</si>
  <si>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</si>
  <si>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</si>
  <si>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</si>
  <si>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</si>
  <si>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</si>
  <si>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</si>
  <si>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</si>
  <si>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</si>
  <si>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</si>
  <si>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</si>
  <si>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</si>
  <si>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</si>
  <si>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</si>
  <si>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</si>
  <si>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</si>
  <si>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</si>
  <si>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</si>
  <si>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</si>
  <si>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</si>
  <si>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</si>
  <si>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</si>
  <si>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</si>
  <si>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</si>
  <si>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</si>
  <si>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</si>
  <si>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</si>
  <si>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</si>
  <si>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</si>
  <si>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</si>
  <si>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</si>
  <si>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</si>
  <si>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</si>
  <si>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</si>
  <si>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</si>
  <si>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</si>
  <si>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</si>
  <si>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</si>
  <si>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</si>
  <si>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</si>
  <si>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</si>
  <si>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</si>
  <si>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</si>
  <si>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</si>
  <si>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</si>
  <si>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</si>
  <si>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</si>
  <si>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</si>
  <si>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</si>
  <si>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</si>
  <si>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</si>
  <si>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</si>
  <si>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</si>
  <si>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</si>
  <si>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</si>
  <si>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</si>
  <si>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</si>
  <si>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</si>
  <si>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</si>
  <si>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</si>
  <si>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</si>
  <si>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</si>
  <si>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</si>
  <si>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</si>
  <si>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</si>
  <si>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</si>
  <si>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</si>
  <si>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</si>
  <si>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</si>
  <si>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</si>
  <si>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</si>
  <si>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</si>
  <si>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</si>
  <si>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</si>
  <si>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</si>
  <si>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</si>
  <si>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</si>
  <si>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</si>
  <si>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</si>
  <si>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</si>
  <si>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</si>
  <si>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</si>
  <si>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</si>
  <si>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</si>
  <si>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</si>
  <si>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</si>
  <si>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</si>
  <si>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</si>
  <si>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</si>
  <si>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</si>
  <si>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</si>
  <si>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</si>
  <si>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</si>
  <si>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</si>
  <si>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</si>
  <si>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</si>
  <si>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</si>
  <si>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</si>
  <si>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</si>
  <si>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</si>
  <si>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</si>
  <si>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</si>
  <si>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</si>
  <si>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</si>
  <si>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</si>
  <si>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</si>
  <si>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</si>
  <si>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</si>
  <si>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</si>
  <si>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</si>
  <si>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</si>
  <si>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</si>
  <si>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</si>
  <si>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</si>
  <si>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</si>
  <si>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</si>
  <si>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</si>
  <si>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</si>
  <si>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</si>
  <si>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</si>
  <si>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</si>
  <si>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</si>
  <si>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</si>
  <si>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</si>
  <si>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</si>
  <si>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</si>
  <si>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</si>
  <si>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</si>
  <si>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</si>
  <si>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</si>
  <si>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</si>
  <si>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</si>
  <si>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</si>
  <si>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</si>
  <si>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</si>
  <si>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</si>
  <si>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</si>
  <si>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</si>
  <si>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</si>
  <si>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</si>
  <si>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</si>
  <si>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</si>
  <si>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</si>
  <si>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</si>
  <si>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</si>
  <si>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</si>
  <si>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</si>
  <si>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</si>
  <si>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</si>
  <si>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</si>
  <si>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</si>
  <si>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</si>
  <si>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</si>
  <si>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</si>
  <si>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</si>
  <si>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</si>
  <si>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</si>
  <si>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</si>
  <si>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</si>
  <si>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</si>
  <si>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</si>
  <si>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</si>
  <si>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</si>
  <si>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</si>
  <si>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</si>
  <si>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</si>
  <si>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</si>
  <si>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</si>
  <si>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</si>
  <si>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</si>
  <si>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</si>
  <si>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</si>
  <si>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</si>
  <si>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</si>
  <si>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</si>
  <si>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</si>
  <si>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</si>
  <si>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</si>
  <si>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</si>
  <si>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</si>
  <si>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</si>
  <si>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</si>
  <si>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</si>
  <si>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</si>
  <si>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</si>
  <si>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</si>
  <si>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</si>
  <si>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</si>
  <si>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</si>
  <si>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</si>
  <si>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</si>
  <si>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</si>
  <si>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</si>
  <si>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</si>
  <si>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</si>
  <si>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</si>
  <si>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</si>
  <si>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</si>
  <si>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</si>
  <si>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</si>
  <si>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</si>
  <si>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</si>
  <si>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</si>
  <si>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</si>
  <si>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</si>
  <si>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</si>
  <si>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</si>
  <si>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</si>
  <si>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</si>
  <si>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</si>
  <si>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</si>
  <si>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</si>
  <si>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</si>
  <si>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</si>
  <si>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</si>
  <si>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</si>
  <si>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</si>
  <si>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</si>
  <si>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</si>
  <si>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</si>
  <si>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</si>
  <si>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</si>
  <si>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</si>
  <si>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</si>
  <si>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</si>
  <si>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</si>
  <si>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</si>
  <si>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</si>
  <si>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</si>
  <si>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</si>
  <si>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</si>
  <si>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</si>
  <si>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</si>
  <si>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</si>
  <si>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</si>
  <si>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</si>
  <si>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</si>
  <si>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</si>
  <si>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</si>
  <si>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</si>
  <si>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</si>
  <si>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</si>
  <si>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</si>
  <si>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</si>
  <si>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</si>
  <si>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</si>
  <si>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</si>
  <si>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</si>
  <si>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</si>
  <si>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</si>
  <si>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</si>
  <si>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</si>
  <si>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</si>
  <si>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</si>
  <si>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</si>
  <si>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</si>
  <si>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</si>
  <si>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</si>
  <si>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</si>
  <si>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</si>
  <si>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</si>
  <si>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</si>
  <si>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</si>
  <si>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</si>
  <si>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</si>
  <si>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</si>
  <si>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</si>
  <si>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</si>
  <si>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</si>
  <si>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</si>
  <si>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</si>
  <si>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</si>
  <si>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</si>
  <si>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</si>
  <si>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</si>
  <si>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</si>
  <si>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</si>
  <si>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</si>
  <si>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</si>
  <si>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</si>
  <si>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</si>
  <si>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</si>
  <si>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</si>
  <si>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</si>
  <si>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</si>
  <si>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</si>
  <si>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</si>
  <si>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</si>
  <si>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</si>
  <si>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</si>
  <si>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</si>
  <si>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</si>
  <si>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</si>
  <si>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</si>
  <si>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</si>
  <si>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</si>
  <si>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</si>
  <si>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</si>
  <si>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</si>
  <si>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</si>
  <si>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</si>
  <si>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</si>
  <si>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</si>
  <si>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</si>
  <si>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</si>
  <si>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</si>
  <si>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</si>
  <si>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</si>
  <si>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</si>
  <si>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</si>
  <si>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</si>
  <si>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</si>
  <si>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</si>
  <si>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</si>
  <si>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</si>
  <si>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</si>
  <si>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</si>
  <si>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</si>
  <si>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</si>
  <si>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</si>
  <si>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</si>
  <si>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</si>
  <si>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</si>
  <si>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</si>
  <si>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</si>
  <si>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</si>
  <si>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</si>
  <si>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</si>
  <si>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</si>
  <si>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</si>
  <si>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</si>
  <si>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</si>
  <si>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</si>
  <si>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</si>
  <si>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</si>
  <si>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</si>
  <si>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</si>
  <si>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</si>
  <si>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</si>
  <si>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</si>
  <si>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</si>
  <si>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</si>
  <si>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</si>
  <si>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</si>
  <si>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</si>
  <si>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</si>
  <si>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</si>
  <si>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</si>
  <si>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</si>
  <si>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</si>
  <si>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</si>
  <si>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</si>
  <si>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</si>
  <si>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</si>
  <si>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</si>
  <si>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</si>
  <si>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</si>
  <si>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</si>
  <si>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</si>
  <si>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</si>
  <si>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</si>
  <si>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</si>
  <si>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</si>
  <si>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</si>
  <si>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</si>
  <si>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</si>
  <si>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</si>
  <si>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</si>
  <si>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</si>
  <si>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</si>
  <si>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</si>
  <si>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</si>
  <si>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</si>
  <si>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</si>
  <si>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</si>
  <si>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</si>
  <si>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</si>
  <si>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</si>
  <si>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</si>
  <si>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</si>
  <si>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</si>
  <si>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</si>
  <si>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</si>
  <si>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</si>
  <si>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</si>
  <si>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</si>
  <si>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</si>
  <si>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</si>
  <si>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</si>
  <si>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</si>
  <si>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</si>
  <si>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</si>
  <si>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</si>
  <si>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</si>
  <si>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</si>
  <si>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</si>
  <si>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</si>
  <si>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</si>
  <si>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</si>
  <si>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</si>
  <si>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</si>
  <si>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</si>
  <si>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</si>
  <si>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</si>
  <si>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</si>
  <si>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</si>
  <si>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</si>
  <si>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</si>
  <si>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</si>
  <si>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</si>
  <si>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</si>
  <si>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</si>
  <si>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</si>
  <si>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</si>
  <si>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</si>
  <si>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</si>
  <si>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</si>
  <si>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</si>
  <si>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</si>
  <si>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</si>
  <si>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</si>
  <si>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</si>
  <si>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</si>
  <si>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</si>
  <si>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</si>
  <si>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</si>
  <si>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</si>
  <si>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</si>
  <si>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</si>
  <si>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</si>
  <si>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</si>
  <si>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</si>
  <si>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</si>
  <si>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</si>
  <si>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</si>
  <si>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</si>
  <si>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</si>
  <si>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</si>
  <si>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</si>
  <si>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</si>
  <si>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</si>
  <si>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</si>
  <si>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</si>
  <si>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</si>
  <si>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</si>
  <si>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</si>
  <si>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</si>
  <si>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</si>
  <si>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</si>
  <si>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</si>
  <si>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</si>
  <si>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</si>
  <si>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</si>
  <si>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</si>
  <si>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</si>
  <si>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</si>
  <si>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</si>
  <si>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</si>
  <si>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</si>
  <si>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</si>
  <si>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</si>
  <si>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</si>
  <si>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</si>
  <si>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</si>
  <si>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</si>
  <si>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</si>
  <si>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</si>
  <si>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</si>
  <si>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</si>
  <si>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</si>
  <si>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</si>
  <si>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</si>
  <si>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</si>
  <si>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</si>
  <si>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</si>
  <si>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</si>
  <si>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</si>
  <si>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</si>
  <si>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</si>
  <si>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</si>
  <si>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</si>
  <si>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</si>
  <si>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</si>
  <si>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</si>
  <si>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</si>
  <si>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</si>
  <si>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</si>
  <si>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</si>
  <si>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</si>
  <si>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</si>
  <si>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</si>
  <si>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</si>
  <si>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</si>
  <si>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</si>
  <si>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</si>
  <si>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</si>
  <si>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</si>
  <si>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</si>
  <si>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</si>
  <si>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</si>
  <si>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</si>
  <si>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</si>
  <si>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</si>
  <si>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</si>
  <si>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</si>
  <si>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</si>
  <si>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</si>
  <si>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</si>
  <si>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</si>
  <si>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</si>
  <si>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</si>
  <si>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</si>
  <si>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</si>
  <si>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</si>
  <si>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</si>
  <si>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</si>
  <si>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</si>
  <si>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</si>
  <si>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</si>
  <si>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</si>
  <si>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</si>
  <si>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</si>
  <si>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</si>
  <si>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</si>
  <si>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</si>
  <si>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</si>
  <si>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</si>
  <si>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</si>
  <si>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</si>
  <si>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</si>
  <si>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</si>
  <si>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</si>
  <si>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</si>
  <si>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</si>
  <si>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</si>
  <si>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</si>
  <si>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</si>
  <si>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</si>
  <si>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</si>
  <si>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</si>
  <si>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</si>
  <si>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</si>
  <si>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</si>
  <si>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</si>
  <si>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</si>
  <si>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</si>
  <si>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</si>
  <si>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</si>
  <si>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</si>
  <si>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</si>
  <si>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</si>
  <si>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</si>
  <si>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</si>
  <si>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</si>
  <si>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</si>
  <si>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</si>
  <si>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</si>
  <si>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</si>
  <si>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</si>
  <si>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</si>
  <si>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</si>
  <si>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</si>
  <si>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</si>
  <si>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</si>
  <si>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</si>
  <si>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</si>
  <si>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</si>
  <si>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</si>
  <si>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</si>
  <si>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</si>
  <si>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</si>
  <si>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</si>
  <si>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</si>
  <si>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</si>
  <si>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</si>
  <si>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</si>
  <si>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</si>
  <si>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</si>
  <si>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</si>
  <si>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</si>
  <si>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</si>
  <si>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</si>
  <si>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</si>
  <si>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</si>
  <si>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</si>
  <si>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</si>
  <si>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</si>
  <si>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</si>
  <si>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</si>
  <si>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</si>
  <si>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</si>
  <si>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</si>
  <si>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</si>
  <si>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</si>
  <si>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</si>
  <si>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</si>
  <si>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</si>
  <si>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</si>
  <si>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</si>
  <si>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</si>
  <si>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</si>
  <si>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</si>
  <si>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</si>
  <si>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</si>
  <si>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</si>
  <si>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</si>
  <si>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</si>
  <si>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</si>
  <si>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</si>
  <si>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</si>
  <si>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</si>
  <si>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</si>
  <si>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</si>
  <si>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</si>
  <si>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</si>
  <si>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</si>
  <si>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</si>
  <si>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</si>
  <si>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</si>
  <si>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</si>
  <si>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</si>
  <si>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</si>
  <si>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</si>
  <si>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</si>
  <si>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</si>
  <si>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</si>
  <si>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</si>
  <si>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</si>
  <si>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</si>
  <si>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</si>
  <si>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</si>
  <si>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</si>
  <si>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</si>
  <si>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</si>
  <si>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</si>
  <si>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</si>
  <si>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</si>
  <si>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</si>
  <si>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</si>
  <si>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</si>
  <si>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</si>
  <si>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</si>
  <si>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</si>
  <si>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</si>
  <si>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</si>
  <si>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</si>
  <si>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</si>
  <si>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</si>
  <si>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</si>
  <si>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</si>
  <si>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</si>
  <si>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</si>
  <si>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</si>
  <si>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</si>
  <si>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</si>
  <si>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</si>
  <si>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</si>
  <si>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</si>
  <si>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</si>
  <si>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</si>
  <si>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</si>
  <si>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</si>
  <si>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</si>
  <si>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</si>
  <si>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</si>
  <si>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</si>
  <si>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</si>
  <si>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</si>
  <si>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</si>
  <si>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</si>
  <si>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</si>
  <si>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</si>
  <si>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</si>
  <si>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</si>
  <si>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</si>
  <si>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</si>
  <si>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</si>
  <si>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</si>
  <si>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</si>
  <si>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</si>
  <si>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</si>
  <si>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</si>
  <si>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</si>
  <si>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</si>
  <si>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</si>
  <si>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</si>
  <si>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</si>
  <si>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</si>
  <si>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</si>
  <si>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</si>
  <si>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</si>
  <si>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</si>
  <si>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</si>
  <si>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</si>
  <si>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</si>
  <si>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</si>
  <si>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</si>
  <si>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</si>
  <si>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</si>
  <si>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</si>
  <si>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</si>
  <si>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</si>
  <si>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</si>
  <si>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</si>
  <si>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</si>
  <si>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</si>
  <si>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</si>
  <si>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</si>
  <si>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</si>
  <si>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</si>
  <si>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</si>
  <si>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</si>
  <si>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</si>
  <si>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</si>
  <si>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</si>
  <si>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</si>
  <si>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</si>
  <si>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</si>
  <si>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</si>
  <si>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</si>
  <si>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</si>
  <si>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</si>
  <si>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</si>
  <si>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</si>
  <si>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</si>
  <si>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</si>
  <si>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</si>
  <si>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</si>
  <si>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</si>
  <si>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</si>
  <si>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</si>
  <si>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</si>
  <si>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</si>
  <si>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</si>
  <si>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</si>
  <si>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</si>
  <si>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</si>
  <si>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</si>
  <si>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</si>
  <si>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</si>
  <si>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</si>
  <si>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</si>
  <si>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</si>
  <si>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</si>
  <si>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</si>
  <si>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</si>
  <si>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</si>
  <si>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</si>
  <si>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</si>
  <si>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</si>
  <si>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</si>
  <si>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</si>
  <si>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</si>
  <si>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</si>
  <si>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</si>
  <si>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</si>
  <si>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</si>
  <si>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</si>
  <si>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</si>
  <si>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</si>
  <si>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</si>
  <si>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</si>
  <si>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</si>
  <si>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</si>
  <si>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</si>
  <si>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</si>
  <si>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</si>
  <si>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</si>
  <si>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</si>
  <si>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</si>
  <si>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</si>
  <si>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</si>
  <si>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</si>
  <si>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</si>
  <si>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</si>
  <si>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</si>
  <si>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</si>
  <si>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</si>
  <si>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</si>
  <si>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</si>
  <si>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</si>
  <si>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</si>
  <si>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</si>
  <si>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</si>
  <si>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</si>
  <si>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</si>
  <si>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</si>
  <si>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</si>
  <si>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</si>
  <si>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</si>
  <si>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</si>
  <si>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</si>
  <si>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</si>
  <si>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</si>
  <si>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</si>
  <si>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</si>
  <si>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</si>
  <si>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</si>
  <si>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</si>
  <si>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</si>
  <si>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</si>
  <si>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</si>
  <si>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</si>
  <si>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</si>
  <si>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</si>
  <si>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</si>
  <si>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</si>
  <si>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</si>
  <si>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</si>
  <si>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</si>
  <si>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</si>
  <si>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</si>
  <si>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</si>
  <si>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</si>
  <si>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</si>
  <si>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</si>
  <si>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</si>
  <si>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</si>
  <si>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</si>
  <si>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</si>
  <si>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</si>
  <si>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</si>
  <si>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</si>
  <si>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</si>
  <si>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</si>
  <si>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</si>
  <si>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</si>
  <si>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</si>
  <si>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</si>
  <si>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</si>
  <si>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</si>
  <si>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</si>
  <si>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</si>
  <si>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</si>
  <si>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</si>
  <si>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</si>
  <si>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</si>
  <si>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</si>
  <si>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</si>
  <si>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</si>
  <si>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</si>
  <si>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</si>
  <si>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</si>
  <si>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</si>
  <si>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</si>
  <si>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</si>
  <si>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</si>
  <si>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</si>
  <si>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</si>
  <si>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</si>
  <si>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</si>
  <si>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</si>
  <si>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</si>
  <si>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</si>
  <si>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</si>
  <si>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</si>
  <si>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</si>
  <si>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</si>
  <si>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</si>
  <si>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</si>
  <si>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</si>
  <si>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</si>
  <si>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</si>
  <si>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</si>
  <si>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</si>
  <si>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</si>
  <si>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</si>
  <si>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</si>
  <si>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</si>
  <si>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</si>
  <si>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</si>
  <si>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</si>
  <si>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</si>
  <si>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</si>
  <si>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</si>
  <si>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</si>
  <si>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</si>
  <si>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</si>
  <si>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</si>
  <si>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</si>
  <si>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</si>
  <si>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</si>
  <si>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</si>
  <si>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</si>
  <si>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</si>
  <si>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</si>
  <si>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</si>
  <si>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</si>
  <si>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</si>
  <si>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</si>
  <si>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</si>
  <si>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</si>
  <si>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</si>
  <si>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</si>
  <si>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</si>
  <si>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</si>
  <si>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</si>
  <si>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</si>
  <si>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</si>
  <si>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</si>
  <si>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</si>
  <si>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</si>
  <si>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</si>
  <si>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</si>
  <si>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</si>
  <si>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</si>
  <si>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</si>
  <si>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</si>
  <si>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</si>
  <si>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</si>
  <si>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</si>
  <si>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</si>
  <si>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</si>
  <si>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</si>
  <si>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</si>
  <si>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</si>
  <si>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</si>
  <si>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</si>
  <si>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</si>
  <si>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</si>
  <si>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</si>
  <si>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</si>
  <si>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</si>
  <si>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</si>
  <si>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</si>
  <si>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</si>
  <si>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</si>
  <si>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</si>
  <si>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</si>
  <si>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</si>
  <si>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</si>
  <si>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</si>
  <si>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</si>
  <si>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</si>
  <si>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</si>
  <si>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</si>
  <si>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</si>
  <si>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</si>
  <si>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</si>
  <si>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</si>
  <si>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</si>
  <si>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</si>
  <si>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</si>
  <si>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</si>
  <si>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</si>
  <si>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</si>
  <si>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</si>
  <si>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</si>
  <si>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</si>
  <si>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</si>
  <si>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</si>
  <si>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</si>
  <si>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</si>
  <si>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</si>
  <si>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</si>
  <si>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</si>
  <si>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</si>
  <si>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</si>
  <si>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</si>
  <si>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</si>
  <si>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</si>
  <si>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</si>
  <si>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</si>
  <si>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</si>
  <si>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</si>
  <si>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</si>
  <si>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</si>
  <si>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</si>
  <si>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</si>
  <si>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</si>
  <si>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</si>
  <si>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</si>
  <si>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</si>
  <si>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</si>
  <si>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</si>
  <si>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</si>
  <si>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</si>
  <si>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</si>
  <si>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</si>
  <si>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</si>
  <si>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</si>
  <si>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</si>
  <si>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</si>
  <si>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</si>
  <si>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</si>
  <si>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</si>
  <si>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</si>
  <si>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</si>
  <si>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</si>
  <si>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</si>
  <si>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</si>
  <si>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</si>
  <si>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</si>
  <si>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</si>
  <si>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</si>
  <si>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</si>
  <si>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</si>
  <si>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</si>
  <si>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</si>
  <si>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</si>
  <si>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</si>
  <si>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</si>
  <si>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</si>
  <si>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</si>
  <si>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</si>
  <si>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</si>
  <si>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</si>
  <si>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</si>
  <si>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</si>
  <si>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</si>
  <si>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</si>
  <si>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</si>
  <si>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</si>
  <si>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</si>
  <si>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</si>
  <si>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</si>
  <si>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</si>
  <si>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</si>
  <si>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</si>
  <si>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</si>
  <si>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</si>
  <si>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</si>
  <si>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</si>
  <si>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</si>
  <si>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</si>
  <si>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</si>
  <si>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</si>
  <si>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</si>
  <si>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</si>
  <si>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</si>
  <si>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</si>
  <si>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</si>
  <si>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</si>
  <si>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</si>
  <si>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</si>
  <si>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</si>
  <si>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</si>
  <si>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</si>
  <si>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</si>
  <si>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</si>
  <si>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</si>
  <si>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</si>
  <si>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</si>
  <si>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</si>
  <si>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</si>
  <si>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</si>
  <si>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</si>
  <si>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</si>
  <si>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</si>
  <si>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</si>
  <si>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</si>
  <si>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</si>
  <si>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</si>
  <si>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</si>
  <si>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</si>
  <si>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</si>
  <si>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</si>
  <si>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</si>
  <si>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</si>
  <si>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</si>
  <si>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</si>
  <si>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</si>
  <si>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</si>
  <si>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</si>
  <si>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</si>
  <si>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</si>
  <si>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</si>
  <si>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</si>
  <si>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</si>
  <si>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</si>
  <si>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</si>
  <si>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</si>
  <si>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</si>
  <si>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</si>
  <si>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</si>
  <si>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</si>
  <si>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</si>
  <si>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</si>
  <si>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</si>
  <si>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</si>
  <si>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</si>
  <si>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</si>
  <si>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</si>
  <si>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</si>
  <si>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</si>
  <si>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</si>
  <si>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</si>
  <si>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</si>
  <si>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</si>
  <si>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</si>
  <si>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</si>
  <si>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</si>
  <si>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</si>
  <si>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</si>
  <si>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</si>
  <si>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</si>
  <si>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</si>
  <si>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</si>
  <si>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</si>
  <si>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</si>
  <si>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</si>
  <si>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</si>
  <si>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</si>
  <si>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</si>
  <si>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</si>
  <si>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</si>
  <si>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</si>
  <si>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</si>
  <si>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</si>
  <si>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</si>
  <si>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</si>
  <si>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</si>
  <si>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</si>
  <si>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</si>
  <si>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</si>
  <si>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</si>
  <si>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</si>
  <si>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</si>
  <si>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</si>
  <si>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</si>
  <si>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</si>
  <si>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</si>
  <si>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</si>
  <si>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</si>
  <si>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</si>
  <si>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</si>
  <si>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</si>
  <si>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</si>
  <si>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</si>
  <si>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</si>
  <si>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</si>
  <si>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</si>
  <si>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</si>
  <si>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</si>
  <si>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</si>
  <si>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</si>
  <si>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</si>
  <si>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</si>
  <si>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</si>
  <si>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</si>
  <si>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</si>
  <si>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</si>
  <si>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</si>
  <si>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</si>
  <si>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</si>
  <si>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</si>
  <si>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</si>
  <si>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</si>
  <si>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</si>
  <si>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</si>
  <si>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</si>
  <si>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</si>
  <si>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</si>
  <si>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</si>
  <si>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</si>
  <si>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</si>
  <si>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</si>
  <si>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</si>
  <si>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</si>
  <si>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</si>
  <si>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</si>
  <si>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</si>
  <si>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</si>
  <si>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</si>
  <si>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</si>
  <si>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</si>
  <si>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</si>
  <si>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</si>
  <si>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</si>
  <si>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</si>
  <si>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</si>
  <si>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</si>
  <si>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</si>
  <si>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</si>
  <si>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</si>
  <si>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</si>
  <si>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</si>
  <si>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</si>
  <si>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</si>
  <si>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</si>
  <si>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</si>
  <si>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</si>
  <si>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</si>
  <si>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</si>
  <si>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</si>
  <si>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</si>
  <si>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</si>
  <si>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</si>
  <si>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</si>
  <si>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</si>
  <si>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</si>
  <si>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</si>
  <si>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</si>
  <si>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</si>
  <si>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</si>
  <si>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</si>
  <si>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</si>
  <si>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</si>
  <si>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</si>
  <si>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</si>
  <si>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</si>
  <si>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</si>
  <si>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</si>
  <si>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</si>
  <si>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</si>
  <si>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</si>
  <si>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</si>
  <si>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</si>
  <si>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</si>
  <si>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</si>
  <si>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</si>
  <si>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</si>
  <si>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</si>
  <si>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</si>
  <si>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</si>
  <si>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</si>
  <si>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</si>
  <si>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</si>
  <si>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</si>
  <si>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</si>
  <si>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</si>
  <si>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</si>
  <si>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</si>
  <si>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</si>
  <si>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</si>
  <si>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</si>
  <si>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</si>
  <si>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</si>
  <si>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</si>
  <si>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</si>
  <si>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</si>
  <si>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</si>
  <si>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</si>
  <si>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</si>
  <si>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</si>
  <si>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</si>
  <si>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</si>
  <si>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</si>
  <si>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</si>
  <si>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</si>
  <si>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</si>
  <si>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</si>
  <si>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</si>
  <si>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</si>
  <si>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</si>
  <si>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</si>
  <si>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</si>
  <si>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</si>
  <si>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</si>
  <si>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</si>
  <si>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</si>
  <si>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</si>
  <si>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</si>
  <si>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</si>
  <si>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</si>
  <si>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</si>
  <si>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</si>
  <si>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</si>
  <si>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</si>
  <si>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</si>
  <si>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</si>
  <si>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</si>
  <si>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</si>
  <si>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</si>
  <si>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</si>
  <si>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</si>
  <si>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</si>
  <si>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</si>
  <si>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</si>
  <si>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</si>
  <si>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</si>
  <si>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</si>
  <si>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</si>
  <si>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</si>
  <si>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</si>
  <si>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</si>
  <si>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</si>
  <si>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</si>
  <si>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</si>
  <si>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</si>
  <si>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</si>
  <si>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</si>
  <si>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</si>
  <si>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</si>
  <si>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</si>
  <si>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</si>
  <si>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</si>
  <si>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</si>
  <si>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</si>
  <si>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</si>
  <si>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</si>
  <si>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</si>
  <si>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</si>
  <si>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</si>
  <si>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</si>
  <si>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</si>
  <si>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</si>
  <si>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</si>
  <si>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</si>
  <si>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</si>
  <si>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</si>
  <si>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</si>
  <si>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</si>
  <si>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</si>
  <si>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</si>
  <si>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</si>
  <si>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</si>
  <si>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</si>
  <si>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</si>
  <si>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</si>
  <si>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</si>
  <si>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</si>
  <si>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</si>
  <si>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</si>
  <si>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</si>
  <si>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</si>
  <si>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</si>
  <si>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</si>
  <si>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</si>
  <si>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</si>
  <si>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</si>
  <si>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</si>
  <si>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</si>
  <si>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</si>
  <si>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</si>
  <si>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</si>
  <si>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</si>
  <si>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</si>
  <si>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</si>
  <si>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</si>
  <si>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</si>
  <si>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</si>
  <si>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</si>
  <si>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</si>
  <si>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</si>
  <si>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</si>
  <si>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</si>
  <si>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</si>
  <si>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</si>
  <si>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</si>
  <si>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</si>
  <si>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</si>
  <si>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</si>
  <si>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</si>
  <si>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</si>
  <si>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</si>
  <si>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</si>
  <si>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</si>
  <si>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</si>
  <si>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</si>
  <si>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</si>
  <si>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</si>
  <si>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</si>
  <si>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</si>
  <si>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</si>
  <si>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</si>
  <si>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</si>
  <si>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</si>
  <si>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</si>
  <si>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</si>
  <si>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</si>
  <si>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</si>
  <si>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</si>
  <si>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</si>
  <si>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</si>
  <si>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</si>
  <si>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</si>
  <si>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</si>
  <si>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</si>
  <si>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</si>
  <si>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</si>
  <si>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</si>
  <si>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</si>
  <si>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</si>
  <si>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</si>
  <si>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</si>
  <si>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</si>
  <si>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</si>
  <si>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</si>
  <si>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</si>
  <si>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</si>
  <si>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</si>
  <si>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</si>
  <si>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</si>
  <si>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</si>
  <si>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</si>
  <si>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</si>
  <si>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</si>
  <si>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</si>
  <si>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</si>
  <si>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</si>
  <si>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</si>
  <si>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</si>
  <si>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</si>
  <si>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</si>
  <si>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</si>
  <si>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</si>
  <si>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</si>
  <si>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</si>
  <si>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</si>
  <si>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</si>
  <si>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</si>
  <si>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</si>
  <si>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</si>
  <si>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</si>
  <si>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</si>
  <si>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</si>
  <si>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</si>
  <si>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</si>
  <si>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</si>
  <si>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</si>
  <si>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</si>
  <si>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</si>
  <si>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</si>
  <si>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</si>
  <si>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</si>
  <si>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</si>
  <si>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</si>
  <si>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</si>
  <si>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</si>
  <si>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</si>
  <si>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</si>
  <si>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</si>
  <si>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</si>
  <si>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</si>
  <si>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</si>
  <si>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</si>
  <si>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</si>
  <si>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</si>
  <si>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</si>
  <si>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</si>
  <si>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</si>
  <si>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</si>
  <si>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</si>
  <si>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</si>
  <si>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</si>
  <si>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</si>
  <si>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</si>
  <si>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</si>
  <si>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</si>
  <si>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</si>
  <si>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</si>
  <si>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</si>
  <si>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</si>
  <si>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</si>
  <si>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</si>
  <si>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</si>
  <si>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</si>
  <si>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</si>
  <si>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</si>
  <si>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</si>
  <si>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</si>
  <si>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</si>
  <si>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</si>
  <si>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</si>
  <si>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</si>
  <si>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</si>
  <si>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</si>
  <si>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</si>
  <si>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</si>
  <si>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</si>
  <si>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</si>
  <si>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</si>
  <si>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</si>
  <si>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</si>
  <si>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</si>
  <si>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</si>
  <si>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</si>
  <si>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</si>
  <si>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</si>
  <si>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</si>
  <si>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</si>
  <si>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</si>
  <si>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</si>
  <si>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</si>
  <si>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</si>
  <si>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</si>
  <si>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</si>
  <si>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</si>
  <si>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</si>
  <si>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</si>
  <si>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</si>
  <si>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</si>
  <si>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</si>
  <si>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</si>
  <si>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</si>
  <si>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</si>
  <si>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</si>
  <si>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</si>
  <si>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</si>
  <si>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</si>
  <si>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</si>
  <si>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</si>
  <si>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</si>
  <si>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</si>
  <si>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</si>
  <si>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</si>
  <si>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</si>
  <si>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</si>
  <si>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</si>
  <si>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</si>
  <si>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</si>
  <si>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</si>
  <si>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</si>
  <si>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</si>
  <si>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</si>
  <si>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</si>
  <si>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</si>
  <si>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</si>
  <si>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</si>
  <si>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</si>
  <si>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</si>
  <si>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</si>
  <si>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</si>
  <si>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</si>
  <si>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</si>
  <si>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</si>
  <si>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</si>
  <si>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</si>
  <si>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</si>
  <si>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</si>
  <si>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</si>
  <si>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</si>
  <si>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</si>
  <si>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</si>
  <si>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</si>
  <si>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</si>
  <si>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</si>
  <si>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</si>
  <si>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</si>
  <si>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</si>
  <si>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</si>
  <si>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</si>
  <si>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</si>
  <si>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</si>
  <si>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</si>
  <si>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</si>
  <si>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</si>
  <si>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</si>
  <si>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</si>
  <si>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</si>
  <si>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</si>
  <si>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</si>
  <si>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</si>
  <si>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</si>
  <si>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</si>
  <si>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</si>
  <si>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</si>
  <si>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</si>
  <si>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</si>
  <si>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</si>
  <si>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</si>
  <si>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</si>
  <si>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</si>
  <si>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</si>
  <si>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</si>
  <si>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</si>
  <si>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</si>
  <si>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</si>
  <si>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</si>
  <si>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</si>
  <si>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</si>
  <si>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</si>
  <si>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</si>
  <si>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</si>
  <si>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</si>
  <si>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</si>
  <si>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</si>
  <si>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</si>
  <si>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</si>
  <si>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</si>
  <si>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</si>
  <si>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</si>
  <si>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</si>
  <si>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</si>
  <si>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</si>
  <si>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</si>
  <si>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</si>
  <si>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</si>
  <si>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</si>
  <si>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</si>
  <si>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</si>
  <si>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</si>
  <si>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</si>
  <si>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</si>
  <si>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</si>
  <si>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</si>
  <si>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</si>
  <si>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</si>
  <si>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</si>
  <si>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</si>
  <si>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</si>
  <si>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</si>
  <si>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</si>
  <si>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</si>
  <si>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</si>
  <si>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</si>
  <si>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</si>
  <si>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</si>
  <si>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</si>
  <si>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</si>
  <si>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</si>
  <si>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</si>
  <si>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</si>
  <si>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at site connected PG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</si>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</sst>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5" totalsRowShown="0" headerRowDxfId="31" dataDxfId="30" headerRowBorderDxfId="28" tableBorderDxfId="29">
  <autoFilter ref="A1:L5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285.69965208333451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5.2043395833316026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45948.648078009261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45948.648078009261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45948.648078009261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45948.648078009261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45948.648078009261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45948.648078009261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45948.648078009261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45948.648078009261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45948.648078009261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45948.648078009261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45948.648078009261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45948.648078009261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45948.648078009261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45948.648078009261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45948.648078009261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45948.648078009261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45948.648078009261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45948.648078009261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45948.648078009261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45948.648078009261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45948.648078009261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45948.648078009261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45948.648078009261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45948.648078009261</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45948.648078009261</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45948.648078009261</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45948.648078009261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45948.648078009261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45948.648078009261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45948.648078009261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45948.648078009261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45948.648078009261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45948.648078009261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45948.648078009261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45948.648078009261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45948.648078009261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45948.648078009261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45948.648078009261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45948.648078009261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45948.648078009261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45948.648078009261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45948.648078009261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45948.648078009261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45948.648078009261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45948.648078009261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45948.648078009261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45948.648078009261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45948.648078009261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45948.648078009261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45948.648078009261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45948.648078009261</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45948.648078009261</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45948.648078009261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45948.648078009261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45948.648078009261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45948.648078009261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45948.648078009261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45948.648078009261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45948.648078009261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45948.648078009261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45948.648078009261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45948.648078009261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45948.648078009261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45948.648078009261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45948.648078009261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45948.648078009261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45948.648078009261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45948.648078009261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45948.648078009261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45948.648078009261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45948.648078009261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45948.648078009261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45948.648078009261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45948.648078009261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45948.648078009261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45948.648078009261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45948.648078009261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45948.648078009261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45948.648078009261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45948.648078009261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45948.648078009261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45948.648078009261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45948.648078009261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45948.648078009261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45948.648078009261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45948.648078009261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45948.648078009261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45948.648078009261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45948.648078009261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45948.648078009261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45948.648078009261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45948.648078009261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45948.648078009261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45948.648078009261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45948.648078009261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45948.648078009261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45948.648078009261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45948.648078009261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45948.648078009261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45948.648078009261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45948.648078009261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45948.648078009261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45948.648078009261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45948.648078009261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45948.648078009261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45948.648078009261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45948.648078009261</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45948.648078009261</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7894469-A3BB-434E-B284-E5F15CA21F75}"/>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141.92099467592925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123.64824004629918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4.1523025462956866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7.35988425949472E-2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45948.648078009261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45948.648078009261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45948.648078009261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45948.648078009261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45948.648078009261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45948.648078009261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45948.648078009261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45948.648078009261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45948.648078009261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45948.648078009261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45948.648078009261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45948.648078009261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45948.648078009261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45948.648078009261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45948.648078009261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45948.648078009261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45948.648078009261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45948.648078009261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45948.648078009261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45948.648078009261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45948.648078009261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45948.648078009261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45948.648078009261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45948.648078009261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45948.648078009261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45948.648078009261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45948.648078009261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45948.648078009261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45948.648078009261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45948.648078009261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45948.648078009261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45948.648078009261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45948.648078009261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45948.648078009261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45948.648078009261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45948.648078009261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45948.648078009261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45948.648078009261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45948.648078009261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45948.648078009261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45948.648078009261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45948.648078009261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45948.648078009261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45948.648078009261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45948.648078009261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45948.648078009261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45948.648078009261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45948.648078009261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45948.648078009261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45948.648078009261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45948.648078009261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45948.648078009261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45948.648078009261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45948.648078009261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45948.648078009261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45948.648078009261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45948.648078009261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45948.648078009261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45948.648078009261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45948.648078009261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45948.648078009261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45948.648078009261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45948.648078009261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45948.648078009261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45948.648078009261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45948.648078009261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45948.648078009261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45948.648078009261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45948.648078009261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45948.648078009261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45948.648078009261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45948.648078009261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45948.648078009261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45948.648078009261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45948.648078009261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45948.648078009261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45948.648078009261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45948.648078009261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45948.648078009261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45948.648078009261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45948.648078009261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45948.648078009261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45948.648078009261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45948.648078009261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45948.648078009261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45948.648078009261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45948.648078009261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45948.648078009261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45948.648078009261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45948.648078009261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45948.648078009261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45948.648078009261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45948.648078009261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45948.648078009261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45948.648078009261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K12" sqref="K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8.6689120369555894E-2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45948.648078009261</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45948.648078009261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45948.648078009261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45948.648078009261</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45948.648078009261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45948.648078009261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45948.648078009261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45948.648078009261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45948.648078009261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45948.648078009261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45948.648078009261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45948.648078009261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45948.648078009261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45948.648078009261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45948.648078009261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45948.648078009261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45948.648078009261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45948.648078009261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45948.648078009261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45948.648078009261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45948.648078009261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45948.648078009261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45948.648078009261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45948.648078009261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45948.648078009261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45948.648078009261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45948.648078009261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45948.648078009261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45948.648078009261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45948.648078009261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45948.648078009261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45948.648078009261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45948.648078009261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45948.648078009261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45948.648078009261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45948.648078009261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45948.648078009261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45948.648078009261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45948.648078009261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45948.648078009261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45948.648078009261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45948.648078009261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45948.648078009261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45948.648078009261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45948.648078009261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45948.648078009261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45948.648078009261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45948.648078009261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45948.648078009261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45948.648078009261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45948.648078009261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45948.648078009261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45948.648078009261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45948.648078009261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45948.648078009261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45948.648078009261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45948.648078009261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45948.648078009261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45948.648078009261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45948.648078009261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45948.648078009261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45948.648078009261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45948.648078009261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45948.648078009261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45948.648078009261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45948.648078009261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45948.648078009261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45948.648078009261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45948.648078009261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45948.648078009261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45948.648078009261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45948.648078009261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45948.648078009261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45948.648078009261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45948.648078009261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45948.648078009261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45948.648078009261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45948.648078009261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45948.648078009261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45948.648078009261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45948.648078009261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45948.648078009261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45948.648078009261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45948.648078009261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45948.648078009261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45948.648078009261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45948.648078009261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45948.648078009261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45948.648078009261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45948.648078009261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45948.648078009261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45948.648078009261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45948.648078009261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45948.648078009261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45948.648078009261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45948.648078009261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45948.648078009261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45948.648078009261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45948.648078009261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45948.648078009261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45948.648078009261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45948.648078009261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45948.648078009261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45948.648078009261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45948.648078009261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45948.648078009261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45948.648078009261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45948.648078009261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45948.648078009261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45948.648078009261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45948.648078009261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45948.648078009261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45948.648078009261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45948.648078009261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45948.648078009261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45948.648078009261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45948.648078009261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45948.648078009261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45948.648078009261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45948.648078009261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45948.648078009261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45948.648078009261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45948.648078009261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45948.648078009261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45948.648078009261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45948.648078009261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45948.648078009261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45948.648078009261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45948.648078009261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45948.648078009261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45948.648078009261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45948.648078009261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45948.648078009261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45948.648078009261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45948.648078009261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45948.648078009261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45948.648078009261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45948.648078009261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45948.648078009261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45948.648078009261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45948.648078009261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45948.648078009261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45948.648078009261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45948.648078009261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45948.648078009261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45948.648078009261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45948.648078009261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45948.648078009261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45948.648078009261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45948.648078009261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45948.648078009261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45948.648078009261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45948.648078009261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45948.648078009261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45948.648078009261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45948.648078009261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45948.648078009261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45948.648078009261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45948.648078009261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45948.648078009261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45948.648078009261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45948.648078009261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45948.648078009261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45948.648078009261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45948.648078009261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45948.648078009261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45948.648078009261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45948.648078009261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45948.648078009261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45948.648078009261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45948.648078009261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45948.648078009261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45948.648078009261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45948.648078009261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45948.648078009261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45948.648078009261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45948.648078009261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45948.648078009261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45948.648078009261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45948.648078009261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45948.648078009261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45948.648078009261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45948.648078009261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45948.648078009261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45948.648078009261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45948.648078009261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45948.648078009261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45948.648078009261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45948.648078009261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45948.648078009261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45948.648078009261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45948.648078009261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45948.648078009261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45948.648078009261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45948.648078009261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45948.648078009261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45948.648078009261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45948.648078009261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45948.648078009261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45948.648078009261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45948.648078009261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45948.648078009261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45948.648078009261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45948.648078009261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45948.648078009261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45948.648078009261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45948.648078009261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45948.648078009261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45948.648078009261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45948.648078009261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45948.648078009261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45948.648078009261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45948.648078009261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45948.648078009261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45948.648078009261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45948.648078009261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45948.648078009261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45948.648078009261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45948.648078009261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45948.648078009261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45948.648078009261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45948.648078009261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45948.648078009261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45948.648078009261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45948.648078009261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45948.648078009261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45948.648078009261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45948.648078009261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45948.648078009261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45948.648078009261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45948.648078009261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45948.648078009261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45948.648078009261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45948.648078009261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45948.648078009261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45948.648078009261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45948.648078009261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45948.648078009261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45948.648078009261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45948.648078009261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45948.648078009261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45948.648078009261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45948.648078009261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45948.648078009261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45948.648078009261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45948.648078009261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45948.648078009261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45948.648078009261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45948.648078009261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45948.648078009261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45948.648078009261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45948.648078009261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45948.648078009261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45948.648078009261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45948.648078009261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45948.648078009261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45948.648078009261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45948.648078009261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45948.648078009261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45948.648078009261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45948.648078009261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45948.648078009261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45948.648078009261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45948.648078009261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45948.648078009261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45948.648078009261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45948.648078009261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45948.648078009261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45948.648078009261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45948.648078009261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45948.648078009261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45948.648078009261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45948.648078009261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45948.648078009261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45948.648078009261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45948.648078009261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45948.648078009261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45948.648078009261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45948.648078009261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45948.648078009261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45948.648078009261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45948.648078009261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45948.648078009261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45948.648078009261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45948.648078009261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45948.648078009261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45948.648078009261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45948.648078009261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45948.648078009261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45948.648078009261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45948.648078009261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45948.648078009261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45948.648078009261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45948.648078009261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45948.648078009261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45948.648078009261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45948.648078009261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45948.648078009261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45948.648078009261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45948.648078009261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45948.648078009261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45948.648078009261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45948.648078009261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45948.648078009261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45948.648078009261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45948.648078009261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45948.648078009261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45948.648078009261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45948.648078009261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45948.648078009261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45948.648078009261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45948.648078009261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45948.648078009261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45948.648078009261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45948.648078009261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45948.648078009261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45948.648078009261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45948.648078009261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45948.648078009261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45948.648078009261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45948.648078009261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45948.648078009261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45948.648078009261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45948.648078009261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45948.648078009261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45948.648078009261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45948.648078009261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45948.648078009261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45948.648078009261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45948.648078009261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45948.648078009261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45948.648078009261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45948.648078009261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45948.648078009261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45948.648078009261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45948.648078009261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45948.648078009261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45948.648078009261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45948.648078009261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45948.648078009261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45948.648078009261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45948.648078009261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45948.648078009261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45948.648078009261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45948.648078009261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45948.648078009261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45948.648078009261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45948.648078009261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45948.648078009261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45948.648078009261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45948.648078009261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45948.648078009261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45948.648078009261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45948.648078009261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45948.648078009261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45948.648078009261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45948.648078009261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45948.648078009261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45948.648078009261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45948.648078009261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45948.648078009261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45948.648078009261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45948.648078009261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45948.648078009261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45948.648078009261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45948.648078009261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45948.648078009261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45948.648078009261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45948.648078009261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45948.648078009261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45948.648078009261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45948.648078009261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45948.648078009261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45948.648078009261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45948.648078009261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45948.648078009261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45948.648078009261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45948.648078009261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45948.648078009261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45948.648078009261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45948.648078009261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45948.648078009261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45948.648078009261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45948.648078009261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45948.648078009261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45948.648078009261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45948.648078009261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45948.648078009261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45948.648078009261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45948.648078009261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45948.648078009261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45948.648078009261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45948.648078009261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45948.648078009261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45948.648078009261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45948.648078009261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45948.648078009261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45948.648078009261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45948.648078009261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45948.648078009261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45948.648078009261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45948.648078009261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45948.648078009261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45948.648078009261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45948.648078009261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45948.648078009261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45948.648078009261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45948.648078009261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45948.648078009261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45948.648078009261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45948.648078009261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45948.648078009261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45948.648078009261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45948.648078009261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45948.648078009261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45948.648078009261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45948.648078009261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45948.648078009261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45948.648078009261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45948.648078009261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45948.648078009261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45948.648078009261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45948.648078009261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45948.648078009261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45948.648078009261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45948.648078009261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45948.648078009261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45948.648078009261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45948.648078009261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45948.648078009261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45948.648078009261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45948.648078009261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45948.648078009261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45948.648078009261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45948.648078009261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45948.648078009261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45948.648078009261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45948.648078009261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45948.648078009261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45948.648078009261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45948.648078009261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45948.648078009261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45948.648078009261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45948.648078009261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45948.648078009261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45948.648078009261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45948.648078009261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45948.648078009261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45948.648078009261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45948.648078009261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45948.648078009261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45948.648078009261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45948.648078009261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45948.648078009261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45948.648078009261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45948.648078009261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45948.648078009261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45948.648078009261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45948.648078009261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45948.648078009261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45948.648078009261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45948.648078009261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45948.648078009261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45948.648078009261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45948.648078009261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45948.648078009261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45948.648078009261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45948.648078009261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45948.648078009261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45948.648078009261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45948.648078009261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45948.648078009261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45948.648078009261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45948.648078009261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45948.648078009261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45948.648078009261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45948.648078009261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45948.648078009261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45948.648078009261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45948.648078009261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45948.648078009261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45948.648078009261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45948.648078009261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45948.648078009261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45948.648078009261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45948.648078009261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45948.648078009261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45948.648078009261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45948.648078009261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45948.648078009261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45948.648078009261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45948.648078009261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45948.648078009261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45948.648078009261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45948.648078009261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45948.648078009261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45948.648078009261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45948.648078009261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45948.648078009261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45948.648078009261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45948.648078009261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45948.648078009261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45948.648078009261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45948.648078009261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45948.648078009261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45948.648078009261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45948.648078009261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45948.648078009261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45948.648078009261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45948.648078009261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45948.648078009261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45948.648078009261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45948.648078009261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45948.648078009261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45948.648078009261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45948.648078009261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45948.648078009261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45948.648078009261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45948.648078009261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45948.648078009261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45948.648078009261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45948.648078009261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45948.648078009261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45948.648078009261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45948.648078009261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45948.648078009261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45948.648078009261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45948.648078009261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45948.648078009261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45948.648078009261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45948.648078009261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45948.648078009261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45948.648078009261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45948.648078009261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45948.648078009261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45948.648078009261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45948.648078009261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45948.648078009261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45948.648078009261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45948.648078009261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45948.648078009261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45948.648078009261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45948.648078009261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45948.648078009261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45948.648078009261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45948.648078009261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45948.648078009261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45948.648078009261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45948.648078009261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45948.648078009261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45948.648078009261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45948.648078009261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45948.648078009261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45948.648078009261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45948.648078009261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45948.648078009261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45948.648078009261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45948.648078009261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45948.648078009261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45948.648078009261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45948.648078009261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45948.648078009261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45948.648078009261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45948.648078009261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45948.648078009261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45948.648078009261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45948.648078009261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45948.648078009261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45948.648078009261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45948.648078009261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45948.648078009261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45948.648078009261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45948.648078009261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45948.648078009261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45948.648078009261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45948.648078009261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45948.648078009261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45948.648078009261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45948.648078009261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45948.648078009261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45948.648078009261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45948.648078009261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45948.648078009261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45948.648078009261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45948.648078009261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45948.648078009261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45948.648078009261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45948.648078009261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45948.648078009261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45948.648078009261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45948.648078009261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45948.648078009261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45948.648078009261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45948.648078009261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45948.648078009261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45948.648078009261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45948.648078009261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45948.648078009261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45948.648078009261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45948.648078009261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45948.648078009261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45948.648078009261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45948.648078009261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45948.648078009261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45948.648078009261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45948.648078009261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45948.648078009261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45948.648078009261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45948.648078009261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45948.648078009261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45948.648078009261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45948.648078009261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45948.648078009261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45948.648078009261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45948.648078009261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45948.648078009261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45948.648078009261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45948.648078009261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45948.648078009261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45948.648078009261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45948.648078009261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45948.648078009261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45948.648078009261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45948.648078009261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45948.648078009261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45948.648078009261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45948.648078009261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45948.648078009261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45948.648078009261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45948.648078009261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45948.648078009261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45948.648078009261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45948.648078009261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45948.648078009261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45948.648078009261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45948.648078009261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45948.648078009261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45948.648078009261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45948.648078009261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45948.648078009261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45948.648078009261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45948.648078009261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45948.648078009261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45948.648078009261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45948.648078009261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45948.648078009261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45948.648078009261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45948.648078009261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45948.648078009261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45948.648078009261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45948.648078009261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45948.648078009261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45948.648078009261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45948.648078009261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45948.648078009261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45948.648078009261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45948.648078009261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45948.648078009261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45948.648078009261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45948.648078009261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45948.648078009261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45948.648078009261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45948.648078009261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45948.648078009261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45948.648078009261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45948.648078009261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45948.648078009261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45948.648078009261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45948.648078009261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45948.648078009261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45948.648078009261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45948.648078009261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45948.648078009261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45948.648078009261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45948.648078009261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45948.648078009261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45948.648078009261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45948.648078009261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45948.648078009261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45948.648078009261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45948.648078009261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45948.648078009261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45948.648078009261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45948.648078009261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45948.648078009261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45948.648078009261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45948.648078009261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45948.648078009261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45948.648078009261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45948.648078009261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45948.648078009261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45948.648078009261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45948.648078009261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45948.648078009261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45948.648078009261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45948.648078009261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45948.648078009261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45948.648078009261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45948.648078009261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45948.648078009261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45948.648078009261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45948.648078009261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45948.648078009261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45948.648078009261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45948.648078009261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45948.648078009261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45948.648078009261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45948.648078009261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45948.648078009261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45948.648078009261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45948.648078009261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45948.648078009261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45948.648078009261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45948.648078009261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45948.648078009261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45948.648078009261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45948.648078009261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45948.648078009261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45948.648078009261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45948.648078009261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45948.648078009261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45948.648078009261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45948.648078009261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45948.648078009261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45948.648078009261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45948.648078009261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45948.648078009261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45948.648078009261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45948.648078009261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45948.648078009261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45948.648078009261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45948.648078009261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45948.648078009261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45948.648078009261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45948.648078009261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45948.648078009261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45948.648078009261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45948.648078009261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45948.648078009261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45948.648078009261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45948.648078009261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45948.648078009261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45948.648078009261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45948.648078009261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45948.648078009261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45948.648078009261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45948.648078009261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45948.648078009261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45948.648078009261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45948.648078009261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45948.648078009261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45948.648078009261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45948.648078009261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45948.648078009261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45948.648078009261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45948.648078009261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45948.648078009261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45948.648078009261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45948.648078009261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45948.648078009261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45948.648078009261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45948.648078009261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45948.648078009261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45948.648078009261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45948.648078009261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45948.648078009261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45948.648078009261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45948.648078009261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45948.648078009261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45948.648078009261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45948.648078009261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45948.648078009261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45948.648078009261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45948.648078009261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45948.648078009261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45948.648078009261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45948.648078009261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45948.648078009261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45948.648078009261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45948.648078009261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45948.648078009261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45948.648078009261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45948.648078009261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45948.648078009261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45948.648078009261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45948.648078009261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45948.648078009261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45948.648078009261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45948.648078009261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45948.648078009261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45948.648078009261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45948.648078009261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45948.648078009261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45948.648078009261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45948.648078009261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45948.648078009261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45948.648078009261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45948.648078009261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45948.648078009261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45948.648078009261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45948.648078009261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45948.648078009261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45948.648078009261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45948.648078009261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45948.648078009261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45948.648078009261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45948.648078009261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45948.648078009261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45948.648078009261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45948.648078009261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45948.648078009261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45948.648078009261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45948.648078009261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45948.648078009261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45948.648078009261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45948.648078009261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45948.648078009261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45948.648078009261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45948.648078009261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45948.648078009261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45948.648078009261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45948.648078009261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45948.648078009261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45948.648078009261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45948.648078009261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45948.648078009261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45948.648078009261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45948.648078009261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45948.648078009261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45948.648078009261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45948.648078009261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45948.648078009261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45948.648078009261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45948.648078009261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45948.648078009261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45948.648078009261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45948.648078009261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45948.648078009261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45948.648078009261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45948.648078009261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45948.648078009261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45948.648078009261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45948.648078009261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45948.648078009261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45948.648078009261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45948.648078009261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45948.648078009261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45948.648078009261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45948.648078009261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45948.648078009261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45948.648078009261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45948.648078009261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45948.648078009261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45948.648078009261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45948.648078009261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45948.648078009261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45948.648078009261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45948.648078009261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45948.648078009261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45948.648078009261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45948.648078009261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45948.648078009261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45948.648078009261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45948.648078009261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45948.648078009261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45948.648078009261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45948.648078009261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45948.648078009261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45948.648078009261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45948.648078009261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45948.648078009261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45948.648078009261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45948.648078009261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45948.648078009261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45948.648078009261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45948.648078009261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45948.648078009261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45948.648078009261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45948.648078009261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45948.648078009261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45948.648078009261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45948.648078009261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45948.648078009261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45948.648078009261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45948.648078009261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45948.648078009261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45948.648078009261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45948.648078009261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45948.648078009261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45948.648078009261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45948.648078009261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45948.648078009261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45948.648078009261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45948.648078009261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45948.648078009261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45948.648078009261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45948.648078009261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45948.648078009261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45948.648078009261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45948.648078009261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45948.648078009261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45948.648078009261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45948.648078009261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45948.648078009261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45948.648078009261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45948.648078009261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45948.648078009261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45948.648078009261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45948.648078009261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45948.648078009261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45948.648078009261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45948.648078009261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45948.648078009261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45948.648078009261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45948.648078009261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45948.648078009261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45948.648078009261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45948.648078009261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45948.648078009261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45948.648078009261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45948.648078009261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45948.648078009261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45948.648078009261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45948.648078009261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45948.648078009261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45948.648078009261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45948.648078009261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45948.648078009261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45948.648078009261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45948.648078009261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45948.648078009261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45948.648078009261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45948.648078009261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45948.648078009261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45948.648078009261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45948.648078009261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45948.648078009261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45948.648078009261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45948.648078009261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45948.648078009261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45948.648078009261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45948.648078009261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45948.648078009261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45948.648078009261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45948.648078009261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45948.648078009261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45948.648078009261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45948.648078009261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45948.648078009261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45948.648078009261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45948.648078009261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45948.648078009261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45948.648078009261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45948.648078009261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45948.648078009261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45948.648078009261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45948.648078009261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45948.648078009261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45948.648078009261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45948.648078009261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45948.648078009261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45948.648078009261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45948.648078009261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45948.648078009261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45948.648078009261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45948.648078009261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45948.648078009261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45948.648078009261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45948.648078009261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45948.648078009261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45948.648078009261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45948.648078009261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45948.648078009261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45948.648078009261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45948.648078009261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45948.648078009261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45948.648078009261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45948.648078009261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45948.648078009261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45948.648078009261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45948.648078009261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45948.648078009261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45948.648078009261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45948.648078009261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45948.648078009261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45948.648078009261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45948.648078009261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45948.648078009261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45948.648078009261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45948.648078009261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45948.648078009261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45948.648078009261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45948.648078009261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45948.648078009261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45948.648078009261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45948.648078009261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45948.648078009261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45948.648078009261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45948.648078009261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45948.648078009261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45948.648078009261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45948.648078009261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45948.648078009261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45948.648078009261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45948.648078009261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45948.648078009261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45948.648078009261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45948.648078009261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45948.648078009261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45948.648078009261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45948.648078009261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45948.648078009261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45948.648078009261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45948.648078009261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45948.648078009261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45948.648078009261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45948.648078009261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45948.648078009261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45948.648078009261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45948.648078009261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45948.648078009261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45948.648078009261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45948.648078009261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45948.648078009261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45948.648078009261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45948.648078009261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45948.648078009261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45948.648078009261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45948.648078009261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45948.648078009261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45948.648078009261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45948.648078009261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45948.648078009261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45948.648078009261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45948.648078009261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45948.648078009261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45948.648078009261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45948.648078009261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45948.648078009261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45948.648078009261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45948.648078009261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45948.648078009261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45948.648078009261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45948.648078009261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45948.648078009261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45948.648078009261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45948.648078009261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45948.648078009261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45948.648078009261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45948.648078009261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45948.648078009261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45948.648078009261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45948.648078009261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45948.648078009261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45948.648078009261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45948.648078009261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45948.648078009261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45948.648078009261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45948.648078009261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45948.648078009261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45948.648078009261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45948.648078009261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45948.648078009261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45948.648078009261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45948.648078009261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45948.648078009261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45948.648078009261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45948.648078009261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45948.648078009261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45948.648078009261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45948.648078009261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45948.648078009261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45948.648078009261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45948.648078009261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45948.648078009261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45948.648078009261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45948.648078009261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45948.648078009261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45948.648078009261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45948.648078009261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45948.648078009261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45948.648078009261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45948.648078009261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45948.648078009261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45948.648078009261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45948.648078009261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45948.648078009261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45948.648078009261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45948.648078009261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45948.648078009261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45948.648078009261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45948.648078009261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45948.648078009261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45948.648078009261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45948.648078009261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45948.648078009261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45948.648078009261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45948.648078009261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45948.648078009261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45948.648078009261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45948.648078009261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45948.648078009261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45948.648078009261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45948.648078009261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45948.648078009261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45948.648078009261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45948.648078009261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45948.648078009261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45948.648078009261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45948.648078009261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45948.648078009261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45948.648078009261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45948.648078009261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45948.648078009261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45948.648078009261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45948.648078009261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45948.648078009261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45948.648078009261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45948.648078009261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45948.648078009261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45948.648078009261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45948.648078009261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45948.648078009261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45948.648078009261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45948.648078009261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45948.648078009261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45948.648078009261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45948.648078009261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45948.648078009261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45948.648078009261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45948.648078009261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45948.648078009261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45948.648078009261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45948.648078009261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45948.648078009261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45948.648078009261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45948.648078009261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45948.648078009261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45948.648078009261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45948.648078009261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45948.648078009261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45948.648078009261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45948.648078009261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45948.648078009261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45948.648078009261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45948.648078009261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45948.648078009261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45948.648078009261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45948.648078009261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45948.648078009261</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tabSelected="1" workbookViewId="0">
      <selection activeCell="D9" sqref="D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245.16736041666445</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1.152985416665615</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45948.648078009261</v>
      </c>
      <c r="H4" s="128"/>
      <c r="I4" s="124" t="str">
        <f>IFERROR(VLOOKUP(D4,DB!A:F,6,0),"")</f>
        <v/>
      </c>
      <c r="J4" s="124" t="str">
        <f>IFERROR(VLOOKUP(D4,DB!A:G,7,0),"")</f>
        <v/>
      </c>
      <c r="K4" s="130"/>
      <c r="L4" s="126" t="str">
        <f>IFERROR(VLOOKUP(D4,DB!A:I,9,0),"")</f>
        <v/>
      </c>
    </row>
    <row r="5" spans="1:16" ht="15" customHeight="1">
      <c r="A5" s="124"/>
      <c r="B5" s="124" t="str">
        <f>IFERROR(VLOOKUP(D5,DB!A:K,11,0),"")</f>
        <v/>
      </c>
      <c r="C5" s="125"/>
      <c r="D5"/>
      <c r="E5" s="101"/>
      <c r="F5" s="128"/>
      <c r="G5" s="129">
        <f ca="1">IFERROR(NOW()-F5,"")</f>
        <v>45948.648078009261</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45948.648078009261</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45948.648078009261</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45948.648078009261</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45948.648078009261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45948.648078009261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45948.648078009261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45948.648078009261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45948.648078009261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01"/>
      <c r="F14" s="128"/>
      <c r="G14" s="129">
        <f ca="1">IFERROR(NOW()-F14,"")</f>
        <v>45948.648078009261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45948.648078009261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45948.648078009261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45948.648078009261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45948.648078009261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45948.648078009261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45948.648078009261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45948.648078009261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45948.648078009261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45948.648078009261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45948.648078009261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45948.648078009261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45948.648078009261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45948.648078009261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45948.648078009261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45948.648078009261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45948.648078009261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45948.648078009261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45948.648078009261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45948.648078009261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45948.648078009261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45948.648078009261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45948.648078009261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45948.648078009261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45948.648078009261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45948.648078009261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45948.648078009261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45948.648078009261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45948.648078009261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45948.648078009261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45948.648078009261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45948.648078009261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45948.648078009261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45948.648078009261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45948.648078009261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45948.648078009261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45948.648078009261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45948.648078009261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45948.648078009261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45948.648078009261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45948.648078009261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45948.648078009261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45948.648078009261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45948.648078009261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45948.648078009261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45948.648078009261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45948.648078009261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45948.648078009261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45948.648078009261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45948.648078009261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45948.648078009261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45948.648078009261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45948.648078009261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45948.648078009261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45948.648078009261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45948.648078009261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45948.648078009261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45948.648078009261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45948.648078009261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45948.648078009261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45948.648078009261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45948.648078009261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45948.648078009261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45948.648078009261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45948.648078009261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45948.648078009261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45948.648078009261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45948.648078009261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45948.648078009261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45948.648078009261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45948.648078009261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45948.648078009261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45948.648078009261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45948.648078009261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45948.648078009261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45948.648078009261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45948.648078009261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45948.648078009261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45948.648078009261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45948.648078009261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45948.648078009261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45948.648078009261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45948.648078009261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45948.648078009261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45948.648078009261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45948.648078009261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45948.648078009261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45948.648078009261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45948.648078009261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45948.648078009261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45948.648078009261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45948.648078009261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45948.648078009261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45948.648078009261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45948.648078009261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45948.648078009261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45948.648078009261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45948.648078009261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45948.648078009261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45948.648078009261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45948.648078009261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45948.648078009261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45948.648078009261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45948.648078009261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45948.648078009261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45948.648078009261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45948.648078009261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45948.648078009261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45948.648078009261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45948.648078009261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45948.648078009261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45948.648078009261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45948.648078009261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45948.648078009261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45948.648078009261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45948.648078009261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45948.648078009261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45948.648078009261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45948.648078009261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45948.648078009261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45948.648078009261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45948.648078009261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45948.648078009261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45948.648078009261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45948.648078009261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45948.648078009261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45948.648078009261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45948.648078009261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45948.648078009261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45948.648078009261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45948.648078009261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45948.648078009261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45948.648078009261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45948.648078009261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45948.648078009261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45948.648078009261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45948.648078009261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45948.648078009261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45948.648078009261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45948.648078009261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45948.648078009261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45948.648078009261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45948.648078009261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45948.648078009261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45948.648078009261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45948.648078009261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45948.648078009261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45948.648078009261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45948.648078009261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45948.648078009261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45948.648078009261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45948.648078009261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45948.648078009261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45948.648078009261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45948.648078009261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45948.648078009261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45948.648078009261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45948.648078009261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45948.648078009261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45948.648078009261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45948.648078009261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45948.648078009261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45948.648078009261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45948.648078009261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45948.648078009261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45948.648078009261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45948.648078009261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45948.648078009261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45948.648078009261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45948.648078009261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45948.648078009261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45948.648078009261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45948.648078009261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45948.648078009261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45948.648078009261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45948.648078009261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45948.648078009261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45948.648078009261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45948.648078009261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45948.648078009261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45948.648078009261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45948.648078009261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45948.648078009261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45948.648078009261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45948.648078009261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45948.648078009261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45948.648078009261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45948.648078009261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45948.648078009261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45948.648078009261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45948.648078009261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45948.648078009261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45948.648078009261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45948.648078009261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45948.648078009261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45948.648078009261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45948.648078009261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45948.648078009261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45948.648078009261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45948.648078009261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45948.648078009261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45948.648078009261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45948.648078009261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45948.648078009261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45948.648078009261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45948.648078009261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45948.648078009261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45948.648078009261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45948.648078009261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45948.648078009261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45948.648078009261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45948.648078009261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45948.648078009261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45948.648078009261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45948.648078009261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45948.648078009261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45948.648078009261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45948.648078009261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45948.648078009261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45948.648078009261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45948.648078009261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45948.648078009261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45948.648078009261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45948.648078009261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45948.648078009261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45948.648078009261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45948.648078009261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45948.648078009261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45948.648078009261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45948.648078009261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45948.648078009261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45948.648078009261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45948.648078009261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45948.648078009261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45948.648078009261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45948.648078009261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45948.648078009261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45948.648078009261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45948.648078009261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45948.648078009261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45948.648078009261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45948.648078009261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45948.648078009261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45948.648078009261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45948.648078009261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45948.648078009261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45948.648078009261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45948.648078009261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45948.648078009261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45948.648078009261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45948.648078009261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45948.648078009261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45948.648078009261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45948.648078009261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45948.648078009261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45948.648078009261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45948.648078009261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45948.648078009261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45948.648078009261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45948.648078009261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45948.648078009261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45948.648078009261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45948.648078009261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45948.648078009261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45948.648078009261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45948.648078009261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45948.648078009261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45948.648078009261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45948.648078009261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45948.648078009261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45948.648078009261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45948.648078009261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45948.648078009261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45948.648078009261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45948.648078009261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45948.648078009261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45948.648078009261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45948.648078009261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45948.648078009261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45948.648078009261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45948.648078009261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45948.648078009261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45948.648078009261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45948.648078009261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45948.648078009261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45948.648078009261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45948.648078009261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45948.648078009261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45948.648078009261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45948.648078009261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45948.648078009261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45948.648078009261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45948.648078009261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45948.648078009261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45948.648078009261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45948.648078009261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45948.648078009261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45948.648078009261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45948.648078009261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45948.648078009261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45948.648078009261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45948.648078009261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45948.648078009261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45948.648078009261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45948.648078009261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45948.648078009261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45948.648078009261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45948.648078009261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45948.648078009261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45948.648078009261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45948.648078009261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45948.648078009261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45948.648078009261</v>
      </c>
      <c r="H326" s="128"/>
      <c r="I326" s="124" t="str">
        <f>IFERROR(VLOOKUP(D326,DB!A:F,6,0),"")</f>
        <v/>
      </c>
      <c r="J326" s="124" t="str">
        <f>IFERROR(VLOOKUP(D326,DB!A:G,7,0),"")</f>
        <v/>
      </c>
      <c r="K326" s="130"/>
      <c r="L326" s="126" t="str">
        <f>IFERROR(VLOOKUP(D326,DB!A:I,9,0),"")</f>
        <v/>
      </c>
    </row>
    <row r="327" spans="1:12" ht="15" customHeight="1">
      <c r="A327" s="131"/>
      <c r="B327" s="131" t="str">
        <f>IFERROR(VLOOKUP(D327,DB!A:K,11,0),"")</f>
        <v/>
      </c>
      <c r="C327" s="132"/>
      <c r="D327" s="133"/>
      <c r="E327" s="134"/>
      <c r="F327" s="135"/>
      <c r="G327" s="136">
        <f ca="1">IFERROR(NOW()-F327,"")</f>
        <v>45948.648078009261</v>
      </c>
      <c r="H327" s="135"/>
      <c r="I327" s="131" t="str">
        <f>IFERROR(VLOOKUP(D327,DB!A:F,6,0),"")</f>
        <v/>
      </c>
      <c r="J327" s="131" t="str">
        <f>IFERROR(VLOOKUP(D327,DB!A:G,7,0),"")</f>
        <v/>
      </c>
      <c r="K327" s="137"/>
      <c r="L327" s="133"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6"/>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56.816017824072333</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22.459200694444007</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3.8765039351856103</v>
      </c>
      <c r="H4" s="38">
        <v>45944.676192129627</v>
      </c>
      <c r="I4" s="37" t="str">
        <f>IFERROR(VLOOKUP(D4,DB!A:F,6,0),"")</f>
        <v>SCECO</v>
      </c>
      <c r="J4" s="37" t="str">
        <f>IFERROR(VLOOKUP(D4,DB!A:G,7,0),"")</f>
        <v>Dead</v>
      </c>
      <c r="K4" s="37" t="s">
        <v>39067</v>
      </c>
      <c r="L4" s="37" t="str">
        <f>IFERROR(VLOOKUP(D4,DB!A:I,9,0),"")</f>
        <v>Latis</v>
      </c>
    </row>
    <row r="5" spans="1:13" ht="15">
      <c r="A5" s="81"/>
      <c r="B5" s="81" t="str">
        <f>IFERROR(VLOOKUP(D5,DB!A:K,11,0),"")</f>
        <v/>
      </c>
      <c r="C5" s="81"/>
      <c r="D5" s="167"/>
      <c r="E5" s="81"/>
      <c r="F5" s="120"/>
      <c r="G5" s="121">
        <f t="shared" ref="G5" ca="1" si="2">IFERROR(NOW()-F5,"")</f>
        <v>45948.648078009261</v>
      </c>
      <c r="H5" s="120"/>
      <c r="I5" s="81" t="str">
        <f>IFERROR(VLOOKUP(D5,DB!A:F,6,0),"")</f>
        <v/>
      </c>
      <c r="J5" s="81" t="str">
        <f>IFERROR(VLOOKUP(D5,DB!A:G,7,0),"")</f>
        <v/>
      </c>
      <c r="K5" s="81"/>
      <c r="L5" s="81" t="str">
        <f>IFERROR(VLOOKUP(D5,DB!A:I,9,0),"")</f>
        <v/>
      </c>
    </row>
    <row r="6" spans="1:13" ht="15">
      <c r="A6" s="167"/>
      <c r="B6" s="167" t="str">
        <f>IFERROR(VLOOKUP(D6,DB!A:K,11,0),"")</f>
        <v/>
      </c>
      <c r="C6" s="167"/>
      <c r="D6" s="167"/>
      <c r="E6" s="167"/>
      <c r="F6" s="168"/>
      <c r="G6" s="169">
        <f ca="1">IFERROR(NOW()-F6,"")</f>
        <v>45948.648078009261</v>
      </c>
      <c r="H6" s="168"/>
      <c r="I6" s="167" t="str">
        <f>IFERROR(VLOOKUP(D6,DB!A:F,6,0),"")</f>
        <v/>
      </c>
      <c r="J6" s="167" t="str">
        <f>IFERROR(VLOOKUP(D6,DB!A:G,7,0),"")</f>
        <v/>
      </c>
      <c r="K6" s="167"/>
      <c r="L6" s="167" t="str">
        <f>IFERROR(VLOOKUP(D6,DB!A:I,9,0),"")</f>
        <v/>
      </c>
    </row>
    <row r="7" spans="1:13" ht="15">
      <c r="A7" s="167"/>
      <c r="B7" s="167" t="str">
        <f>IFERROR(VLOOKUP(D7,DB!A:K,11,0),"")</f>
        <v/>
      </c>
      <c r="C7" s="167"/>
      <c r="D7" s="167"/>
      <c r="E7" s="167"/>
      <c r="F7" s="168"/>
      <c r="G7" s="169">
        <f ca="1">IFERROR(NOW()-F7,"")</f>
        <v>45948.648078009261</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45948.648078009261</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45948.648078009261</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45948.648078009261</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45948.648078009261</v>
      </c>
      <c r="H11" s="168"/>
      <c r="I11" s="167" t="str">
        <f>IFERROR(VLOOKUP(D11,DB!A:F,6,0),"")</f>
        <v/>
      </c>
      <c r="J11" s="167" t="str">
        <f>IFERROR(VLOOKUP(D11,DB!A:G,7,0),"")</f>
        <v/>
      </c>
      <c r="K11" s="167"/>
      <c r="L11" s="167" t="str">
        <f>IFERROR(VLOOKUP(D11,DB!A:I,9,0),"")</f>
        <v/>
      </c>
    </row>
    <row r="12" spans="1:13" ht="15.75">
      <c r="A12" s="167"/>
      <c r="B12" s="167" t="str">
        <f>IFERROR(VLOOKUP(D12,DB!A:K,11,0),"")</f>
        <v/>
      </c>
      <c r="C12" s="167"/>
      <c r="D12" s="170"/>
      <c r="E12" s="167"/>
      <c r="F12" s="168"/>
      <c r="G12" s="169">
        <f ca="1">IFERROR(NOW()-F12,"")</f>
        <v>45948.648078009261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45948.648078009261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45948.648078009261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45948.648078009261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45948.648078009261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45948.648078009261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45948.648078009261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45948.648078009261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45948.648078009261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45948.648078009261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45948.648078009261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45948.648078009261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45948.648078009261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45948.648078009261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45948.648078009261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45948.648078009261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45948.648078009261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45948.648078009261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45948.648078009261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45948.648078009261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45948.648078009261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45948.648078009261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45948.648078009261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45948.648078009261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45948.648078009261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45948.648078009261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45948.648078009261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45948.648078009261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45948.648078009261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45948.648078009261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45948.648078009261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45948.648078009261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45948.648078009261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45948.648078009261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45948.648078009261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45948.648078009261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45948.648078009261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45948.648078009261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45948.648078009261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45948.648078009261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45948.648078009261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45948.648078009261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45948.648078009261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45948.648078009261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45948.648078009261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45948.648078009261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45948.648078009261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45948.648078009261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45948.648078009261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45948.648078009261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45948.648078009261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45948.648078009261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45948.648078009261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45948.648078009261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45948.648078009261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45948.648078009261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45948.648078009261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45948.648078009261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45948.648078009261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45948.648078009261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45948.648078009261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45948.648078009261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45948.648078009261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45948.648078009261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45948.648078009261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45948.648078009261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45948.648078009261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45948.648078009261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45948.648078009261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45948.648078009261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45948.648078009261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45948.648078009261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45948.648078009261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45948.648078009261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45948.648078009261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45948.648078009261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45948.648078009261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45948.648078009261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45948.648078009261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45948.648078009261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45948.648078009261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45948.648078009261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45948.648078009261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45948.648078009261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45948.648078009261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45948.648078009261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45948.648078009261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45948.648078009261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45948.648078009261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45948.648078009261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45948.648078009261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45948.648078009261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45948.648078009261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45948.648078009261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45948.648078009261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45948.648078009261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45948.648078009261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45948.648078009261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45948.648078009261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45948.648078009261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45948.648078009261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45948.648078009261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45948.648078009261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45948.648078009261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45948.648078009261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45948.648078009261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45948.648078009261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45948.648078009261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45948.648078009261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45948.648078009261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45948.648078009261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45948.648078009261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45948.648078009261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45948.648078009261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45948.648078009261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45948.648078009261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45948.648078009261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45948.648078009261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45948.648078009261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45948.648078009261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45948.648078009261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45948.648078009261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45948.648078009261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45948.648078009261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45948.648078009261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45948.648078009261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45948.648078009261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45948.648078009261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45948.648078009261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45948.648078009261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45948.648078009261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45948.648078009261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45948.648078009261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45948.648078009261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45948.648078009261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45948.648078009261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45948.648078009261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45948.648078009261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45948.648078009261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45948.648078009261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45948.648078009261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45948.648078009261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45948.648078009261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45948.648078009261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45948.648078009261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45948.648078009261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45948.648078009261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45948.648078009261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45948.648078009261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45948.648078009261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45948.648078009261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45948.648078009261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45948.648078009261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45948.648078009261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45948.648078009261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45948.648078009261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45948.648078009261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45948.648078009261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45948.648078009261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45948.648078009261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45948.648078009261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45948.648078009261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45948.648078009261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45948.648078009261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45948.648078009261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45948.648078009261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45948.648078009261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45948.648078009261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45948.648078009261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45948.648078009261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45948.648078009261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45948.648078009261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45948.648078009261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45948.648078009261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45948.648078009261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45948.648078009261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45948.648078009261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45948.648078009261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45948.648078009261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45948.648078009261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45948.648078009261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45948.648078009261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45948.648078009261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45948.648078009261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45948.648078009261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45948.648078009261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45948.648078009261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45948.648078009261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45948.648078009261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45948.648078009261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45948.648078009261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45948.648078009261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45948.648078009261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45948.648078009261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45948.648078009261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45948.648078009261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45948.648078009261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45948.648078009261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45948.648078009261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45948.648078009261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45948.648078009261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45948.648078009261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45948.648078009261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45948.648078009261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45948.648078009261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45948.648078009261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45948.648078009261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45948.648078009261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45948.648078009261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45948.648078009261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45948.648078009261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45948.648078009261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45948.648078009261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45948.648078009261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45948.648078009261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45948.648078009261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45948.648078009261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45948.648078009261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45948.648078009261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45948.648078009261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45948.648078009261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45948.648078009261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45948.648078009261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45948.648078009261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45948.648078009261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45948.648078009261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45948.648078009261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45948.648078009261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45948.648078009261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45948.648078009261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45948.648078009261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45948.648078009261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45948.648078009261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45948.648078009261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45948.648078009261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45948.648078009261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45948.648078009261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45948.648078009261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45948.648078009261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45948.648078009261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45948.648078009261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45948.648078009261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45948.648078009261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45948.648078009261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45948.648078009261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45948.648078009261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45948.648078009261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45948.648078009261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45948.648078009261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45948.648078009261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45948.648078009261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45948.648078009261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45948.648078009261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45948.648078009261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45948.648078009261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45948.648078009261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45948.648078009261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45948.648078009261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45948.648078009261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45948.648078009261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45948.648078009261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45948.648078009261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45948.648078009261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45948.648078009261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45948.648078009261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45948.648078009261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45948.648078009261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45948.648078009261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45948.648078009261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45948.648078009261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45948.648078009261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45948.648078009261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45948.648078009261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45948.648078009261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45948.648078009261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45948.648078009261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45948.648078009261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45948.648078009261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45948.648078009261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45948.648078009261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45948.648078009261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45948.648078009261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45948.648078009261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45948.648078009261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45948.648078009261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45948.648078009261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45948.648078009261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45948.648078009261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45948.648078009261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45948.648078009261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45948.648078009261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45948.648078009261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45948.648078009261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45948.648078009261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45948.648078009261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45948.648078009261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45948.648078009261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45948.648078009261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45948.648078009261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45948.648078009261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45948.648078009261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45948.648078009261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45948.648078009261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45948.648078009261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45948.648078009261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45948.648078009261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45948.648078009261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45948.648078009261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45948.648078009261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45948.648078009261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45948.648078009261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45948.648078009261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45948.648078009261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45948.648078009261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45948.648078009261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45948.648078009261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45948.648078009261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45948.648078009261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45948.648078009261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45948.648078009261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45948.648078009261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45948.648078009261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45948.648078009261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45948.648078009261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45948.648078009261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45948.648078009261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45948.648078009261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45948.648078009261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45948.648078009261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45948.648078009261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45948.648078009261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45948.648078009261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45948.648078009261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45948.648078009261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45948.648078009261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45948.648078009261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45948.648078009261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45948.648078009261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45948.648078009261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45948.648078009261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45948.648078009261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45948.648078009261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45948.648078009261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45948.648078009261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45948.648078009261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45948.648078009261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45948.648078009261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45948.648078009261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45948.648078009261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45948.648078009261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45948.648078009261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45948.648078009261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45948.648078009261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45948.648078009261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45948.648078009261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45948.648078009261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45948.648078009261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45948.648078009261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45948.648078009261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45948.648078009261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45948.648078009261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45948.648078009261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45948.648078009261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45948.648078009261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45948.648078009261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45948.648078009261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45948.648078009261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45948.648078009261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45948.648078009261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45948.648078009261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45948.648078009261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45948.648078009261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45948.648078009261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45948.648078009261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45948.648078009261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45948.648078009261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45948.648078009261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45948.648078009261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45948.648078009261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45948.648078009261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45948.648078009261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45948.648078009261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45948.648078009261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45948.648078009261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45948.648078009261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45948.648078009261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45948.648078009261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45948.648078009261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45948.648078009261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45948.648078009261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45948.648078009261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45948.648078009261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45948.648078009261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45948.648078009261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45948.648078009261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45948.648078009261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45948.648078009261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45948.648078009261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45948.648078009261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45948.648078009261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45948.648078009261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45948.648078009261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45948.648078009261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45948.648078009261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45948.648078009261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45948.648078009261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45948.648078009261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45948.648078009261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45948.648078009261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45948.648078009261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45948.648078009261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45948.648078009261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45948.648078009261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45948.648078009261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45948.648078009261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45948.648078009261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45948.648078009261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45948.648078009261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45948.648078009261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45948.648078009261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45948.648078009261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45948.648078009261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45948.648078009261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45948.648078009261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45948.648078009261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45948.648078009261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45948.648078009261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45948.648078009261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45948.648078009261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45948.648078009261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45948.648078009261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45948.648078009261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45948.648078009261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45948.648078009261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45948.648078009261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45948.648078009261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45948.648078009261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45948.648078009261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45948.648078009261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45948.648078009261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45948.648078009261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45948.648078009261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45948.648078009261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45948.648078009261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45948.648078009261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45948.648078009261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45948.648078009261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45948.648078009261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45948.648078009261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45948.648078009261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45948.648078009261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45948.648078009261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45948.648078009261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45948.648078009261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45948.648078009261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45948.648078009261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45948.648078009261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45948.648078009261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45948.648078009261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45948.648078009261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45948.648078009261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45948.648078009261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45948.648078009261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45948.648078009261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45948.648078009261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45948.648078009261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45948.648078009261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45948.648078009261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45948.648078009261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45948.648078009261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45948.648078009261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45948.648078009261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45948.648078009261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45948.648078009261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45948.648078009261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45948.648078009261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45948.648078009261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45948.648078009261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45948.648078009261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45948.648078009261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45948.648078009261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45948.648078009261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45948.648078009261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45948.648078009261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45948.648078009261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45948.648078009261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45948.648078009261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45948.648078009261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45948.648078009261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45948.648078009261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45948.648078009261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45948.648078009261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45948.648078009261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45948.648078009261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45948.648078009261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45948.648078009261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45948.648078009261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45948.648078009261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45948.648078009261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45948.648078009261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45948.648078009261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45948.648078009261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45948.648078009261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45948.648078009261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45948.648078009261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45948.648078009261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45948.648078009261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45948.648078009261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45948.648078009261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45948.648078009261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45948.648078009261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45948.648078009261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45948.648078009261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45948.648078009261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45948.648078009261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45948.648078009261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45948.648078009261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45948.648078009261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45948.648078009261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45948.648078009261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45948.648078009261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45948.648078009261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45948.648078009261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45948.648078009261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45948.648078009261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45948.648078009261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45948.648078009261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45948.648078009261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45948.648078009261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45948.648078009261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45948.648078009261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45948.648078009261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45948.648078009261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45948.648078009261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45948.648078009261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45948.648078009261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45948.648078009261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45948.648078009261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45948.648078009261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45948.648078009261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45948.648078009261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45948.648078009261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45948.648078009261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45948.648078009261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45948.648078009261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45948.648078009261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45948.648078009261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45948.648078009261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45948.648078009261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45948.648078009261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45948.648078009261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45948.648078009261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45948.648078009261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45948.648078009261</v>
      </c>
      <c r="H565" s="168"/>
      <c r="I565" s="167" t="str">
        <f>IFERROR(VLOOKUP(D565,DB!A:F,6,0),"")</f>
        <v/>
      </c>
      <c r="J565" s="167" t="str">
        <f>IFERROR(VLOOKUP(D565,DB!A:G,7,0),"")</f>
        <v/>
      </c>
      <c r="K565" s="167"/>
      <c r="L565" s="167" t="str">
        <f>IFERROR(VLOOKUP(D565,DB!A:I,9,0),"")</f>
        <v/>
      </c>
    </row>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7" ht="15"/>
    <row r="668" ht="15"/>
    <row r="675" ht="15"/>
    <row r="678" ht="15"/>
    <row r="680" ht="15"/>
    <row r="683" ht="15"/>
    <row r="691" ht="15"/>
    <row r="692" ht="15"/>
    <row r="694" ht="15"/>
    <row r="695" ht="15"/>
    <row r="699" ht="15"/>
    <row r="700" ht="15"/>
    <row r="702" ht="15"/>
    <row r="703" ht="15"/>
    <row r="704" ht="15"/>
    <row r="705" ht="15"/>
    <row r="706" ht="15"/>
    <row r="707" ht="15"/>
    <row r="708" ht="15"/>
    <row r="709"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766" ht="15"/>
    <row r="804" ht="15"/>
    <row r="805" ht="15"/>
    <row r="807" ht="15"/>
    <row r="808" ht="15"/>
    <row r="809" ht="15"/>
    <row r="811" ht="15"/>
    <row r="812" ht="15"/>
    <row r="816" ht="15"/>
    <row r="817" ht="15"/>
    <row r="819" ht="15"/>
    <row r="820" ht="15"/>
    <row r="822" ht="15"/>
    <row r="823" ht="15"/>
    <row r="824" ht="15"/>
    <row r="825" ht="15"/>
    <row r="826" ht="15"/>
    <row r="827" ht="15"/>
    <row r="828" ht="15"/>
    <row r="829" ht="15"/>
    <row r="830" ht="15"/>
    <row r="832" ht="15"/>
    <row r="833" ht="15"/>
    <row r="835" ht="15"/>
    <row r="836"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5" ht="15"/>
    <row r="876" ht="15"/>
    <row r="878" ht="15"/>
    <row r="879" ht="15"/>
    <row r="880" ht="15"/>
    <row r="881" ht="15"/>
    <row r="882" ht="15"/>
    <row r="883" ht="15"/>
    <row r="884" ht="15"/>
    <row r="885" ht="15"/>
    <row r="887" ht="15"/>
    <row r="888" ht="15"/>
    <row r="890" ht="15"/>
    <row r="891" ht="15"/>
    <row r="894" ht="15"/>
    <row r="895" ht="15"/>
    <row r="898" ht="15"/>
    <row r="901" ht="15"/>
    <row r="902" ht="15"/>
    <row r="904" ht="15"/>
    <row r="905" ht="15"/>
    <row r="907" ht="15"/>
    <row r="908" ht="15"/>
    <row r="910" ht="15"/>
    <row r="911" ht="15"/>
    <row r="913" ht="15"/>
    <row r="914" ht="15"/>
    <row r="915" ht="15"/>
    <row r="916" ht="15"/>
    <row r="917" ht="15"/>
    <row r="918" ht="15"/>
    <row r="919" ht="15"/>
    <row r="920" ht="15"/>
    <row r="921" ht="15"/>
    <row r="922" ht="15"/>
    <row r="923" ht="15"/>
    <row r="924" ht="15"/>
    <row r="925" ht="15"/>
    <row r="926" ht="15"/>
    <row r="927" ht="15"/>
    <row r="928" ht="15"/>
    <row r="929" ht="15"/>
    <row r="932" ht="15"/>
    <row r="1103" ht="15"/>
    <row r="1104" ht="15"/>
    <row r="1106" ht="15"/>
    <row r="1107" ht="15"/>
    <row r="1114" ht="15"/>
    <row r="1115" ht="15"/>
    <row r="1116" ht="15"/>
    <row r="1117" ht="15"/>
    <row r="1118" ht="15"/>
    <row r="1119" ht="15"/>
    <row r="1122" ht="15"/>
    <row r="1123" ht="15"/>
    <row r="1124" ht="15"/>
    <row r="1125" ht="15"/>
    <row r="1126" ht="15"/>
    <row r="1127" ht="15"/>
    <row r="1128"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1" ht="15"/>
    <row r="1178" ht="15"/>
    <row r="1181" ht="15"/>
    <row r="1182" ht="15"/>
    <row r="1184" ht="15"/>
    <row r="1185" ht="15"/>
    <row r="1186" ht="15"/>
    <row r="1189" ht="15"/>
    <row r="1190" ht="15"/>
    <row r="1193" ht="15"/>
    <row r="1195" ht="15"/>
    <row r="1196" ht="15"/>
    <row r="1198" ht="15"/>
    <row r="1199" ht="15"/>
    <row r="1201" ht="15"/>
    <row r="1202"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8" ht="15"/>
    <row r="1236" ht="15"/>
    <row r="1238" ht="15"/>
    <row r="1239" ht="15"/>
    <row r="1240" ht="15"/>
    <row r="1241" ht="15"/>
    <row r="1242" ht="15"/>
    <row r="1243" ht="15"/>
    <row r="1244" ht="15"/>
    <row r="1245" ht="15"/>
    <row r="1246" ht="15"/>
    <row r="1247" ht="15"/>
    <row r="1248" ht="15"/>
    <row r="1249" ht="15"/>
    <row r="1250" ht="15"/>
    <row r="1251" ht="15"/>
    <row r="1252" ht="15"/>
    <row r="1253" ht="15"/>
    <row r="1254" ht="15"/>
    <row r="1256" ht="15"/>
    <row r="1260" ht="15"/>
    <row r="1261" ht="15"/>
    <row r="1262" ht="15"/>
    <row r="1264" ht="15"/>
    <row r="1265" ht="15"/>
    <row r="1266" ht="15"/>
    <row r="1267" ht="15"/>
    <row r="1268" ht="15"/>
    <row r="1269" ht="15"/>
    <row r="1270" ht="15"/>
    <row r="1271" ht="15"/>
    <row r="1272" ht="15"/>
    <row r="1275" ht="15"/>
    <row r="1276" ht="15"/>
    <row r="1278" ht="15"/>
    <row r="1279" ht="15"/>
    <row r="1280" ht="15"/>
    <row r="1281" ht="15"/>
    <row r="1283" ht="15"/>
    <row r="1285" ht="15"/>
    <row r="1289" ht="15"/>
    <row r="1290" ht="15"/>
    <row r="1292" ht="15"/>
    <row r="1293" ht="15"/>
    <row r="1294" ht="15"/>
    <row r="1297" ht="15"/>
    <row r="1298" ht="15"/>
    <row r="1300" ht="15"/>
    <row r="1301" ht="15"/>
    <row r="1303" ht="15"/>
    <row r="1304" ht="15"/>
    <row r="1306" ht="15"/>
    <row r="1309" ht="15"/>
    <row r="1310" ht="15"/>
    <row r="1311" ht="15"/>
    <row r="1313" ht="15"/>
    <row r="1315" ht="15"/>
    <row r="1317" ht="15"/>
    <row r="1326" ht="15"/>
    <row r="1330" ht="15"/>
    <row r="1332" ht="15"/>
    <row r="1333" ht="15"/>
    <row r="1334" ht="15"/>
    <row r="1335" ht="15"/>
    <row r="1336" ht="15"/>
    <row r="1340" ht="15"/>
    <row r="1342" ht="15"/>
    <row r="1344" ht="15"/>
    <row r="1345" ht="15"/>
    <row r="1346" ht="15"/>
  </sheetData>
  <dataValidations count="2">
    <dataValidation allowBlank="1" showInputMessage="1" showErrorMessage="1" sqref="E1" xr:uid="{920C6338-E771-4DAE-8C89-92A9093EA4DE}"/>
    <dataValidation type="list" allowBlank="1" showInputMessage="1" showErrorMessage="1" sqref="E2:E5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21.875230787038163</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9.119015509262681</v>
      </c>
      <c r="H3" s="149">
        <v>45927.987534722219</v>
      </c>
      <c r="I3" s="146" t="str">
        <f>IFERROR(VLOOKUP(D3,DB!A:F,6,0),"")</f>
        <v>SCECO</v>
      </c>
      <c r="J3" s="146" t="str">
        <f>IFERROR(VLOOKUP(D3,DB!A:G,7,0),"")</f>
        <v>Vandalized</v>
      </c>
      <c r="K3" s="145" t="s">
        <v>39072</v>
      </c>
      <c r="L3" s="146" t="str">
        <f>IFERROR(VLOOKUP(D3,DB!A:I,9,0),"")</f>
        <v>Latis</v>
      </c>
    </row>
    <row r="4" spans="1:16383" ht="31.5" customHeight="1">
      <c r="A4" s="145" t="s">
        <v>39073</v>
      </c>
      <c r="B4" s="145" t="str">
        <f>IFERROR(VLOOKUP(D4,DB!A:K,11,0),"")</f>
        <v>R6</v>
      </c>
      <c r="C4" s="145">
        <v>1</v>
      </c>
      <c r="D4" s="145" t="s">
        <v>32747</v>
      </c>
      <c r="E4" s="145" t="s">
        <v>39069</v>
      </c>
      <c r="F4" s="149">
        <v>45948.159444444442</v>
      </c>
      <c r="G4" s="148">
        <f ca="1">IFERROR(NOW()-F4,"-")</f>
        <v>0.48863356481888331</v>
      </c>
      <c r="H4" s="149">
        <v>45948.092499999999</v>
      </c>
      <c r="I4" s="145" t="str">
        <f>IFERROR(VLOOKUP(D4,DB!A:F,6,0),"")</f>
        <v>SCECO</v>
      </c>
      <c r="J4" s="145" t="str">
        <f>IFERROR(VLOOKUP(D4,DB!A:G,7,0),"")</f>
        <v>In progress</v>
      </c>
      <c r="K4" s="145" t="s">
        <v>39074</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39075</v>
      </c>
      <c r="B5" s="145" t="str">
        <f>IFERROR(VLOOKUP(D5,DB!A:K,11,0),"")</f>
        <v>R6</v>
      </c>
      <c r="C5" s="145">
        <v>1</v>
      </c>
      <c r="D5" s="145" t="s">
        <v>33255</v>
      </c>
      <c r="E5" s="145" t="s">
        <v>39069</v>
      </c>
      <c r="F5" s="149">
        <v>45948.216736111113</v>
      </c>
      <c r="G5" s="148">
        <f ca="1">IFERROR(NOW()-F5,"-")</f>
        <v>0.43134189814736601</v>
      </c>
      <c r="H5" s="149">
        <v>45948.065520833334</v>
      </c>
      <c r="I5" s="145" t="str">
        <f>IFERROR(VLOOKUP(D5,DB!A:F,6,0),"")</f>
        <v>SCECO</v>
      </c>
      <c r="J5" s="145" t="str">
        <f>IFERROR(VLOOKUP(D5,DB!A:G,7,0),"")</f>
        <v>Vandalized</v>
      </c>
      <c r="K5" s="145" t="s">
        <v>39076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45948.648078009261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45948.648078009261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45948.648078009261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45948.648078009261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45948.648078009261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45948.648078009261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45948.648078009261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45948.648078009261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45948.648078009261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45948.648078009261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45948.648078009261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45948.648078009261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45948.648078009261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45948.648078009261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45948.648078009261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45948.648078009261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45948.648078009261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45948.648078009261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45948.648078009261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45948.648078009261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45948.648078009261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45948.648078009261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45948.648078009261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45948.648078009261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45948.648078009261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45948.648078009261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45948.648078009261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45948.648078009261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45948.648078009261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45948.648078009261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45948.648078009261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45948.648078009261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45948.648078009261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45948.648078009261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45948.648078009261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45948.648078009261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45948.648078009261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45948.648078009261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45948.648078009261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45948.648078009261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45948.648078009261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45948.648078009261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45948.648078009261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45948.648078009261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45948.648078009261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45948.648078009261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45948.648078009261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45948.648078009261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45948.648078009261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45948.648078009261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45948.648078009261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45948.648078009261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45948.648078009261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45948.648078009261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45948.648078009261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45948.648078009261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45948.648078009261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45948.648078009261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45948.648078009261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45948.648078009261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45948.648078009261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45948.648078009261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45948.648078009261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45948.648078009261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45948.648078009261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45948.648078009261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45948.648078009261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45948.648078009261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45948.648078009261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45948.648078009261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45948.648078009261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45948.648078009261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45948.648078009261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45948.648078009261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45948.648078009261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45948.648078009261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45948.648078009261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45948.648078009261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45948.648078009261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45948.648078009261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45948.648078009261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45948.648078009261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45948.648078009261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45948.648078009261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45948.648078009261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45948.648078009261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45948.648078009261</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2025-10-18T12:35:12Z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